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W:\Medicaid\"/>
    </mc:Choice>
  </mc:AlternateContent>
  <xr:revisionPtr revIDLastSave="0" documentId="8_{3E98B3A9-72B1-4EED-9859-292FB16E731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E3" i="1" l="1"/>
  <c r="CD3" i="1"/>
  <c r="CC3" i="1"/>
  <c r="CB3" i="1"/>
  <c r="CA3" i="1"/>
  <c r="BZ3" i="1"/>
  <c r="CE120" i="1"/>
  <c r="CD120" i="1"/>
  <c r="CC120" i="1"/>
  <c r="CB120" i="1"/>
  <c r="CA120" i="1"/>
  <c r="BZ120" i="1"/>
  <c r="CE119" i="1"/>
  <c r="CD119" i="1"/>
  <c r="CC119" i="1"/>
  <c r="CB119" i="1"/>
  <c r="CA119" i="1"/>
  <c r="BZ119" i="1"/>
  <c r="CE118" i="1"/>
  <c r="CD118" i="1"/>
  <c r="CC118" i="1"/>
  <c r="CB118" i="1"/>
  <c r="CA118" i="1"/>
  <c r="BZ118" i="1"/>
  <c r="CE117" i="1"/>
  <c r="CD117" i="1"/>
  <c r="CC117" i="1"/>
  <c r="CB117" i="1"/>
  <c r="CA117" i="1"/>
  <c r="BZ117" i="1"/>
  <c r="CE116" i="1"/>
  <c r="CD116" i="1"/>
  <c r="CC116" i="1"/>
  <c r="CB116" i="1"/>
  <c r="CA116" i="1"/>
  <c r="BZ116" i="1"/>
  <c r="CE115" i="1"/>
  <c r="CD115" i="1"/>
  <c r="CC115" i="1"/>
  <c r="CB115" i="1"/>
  <c r="CA115" i="1"/>
  <c r="BZ115" i="1"/>
  <c r="CE114" i="1"/>
  <c r="CD114" i="1"/>
  <c r="CC114" i="1"/>
  <c r="CB114" i="1"/>
  <c r="CA114" i="1"/>
  <c r="BZ114" i="1"/>
  <c r="CE113" i="1"/>
  <c r="CD113" i="1"/>
  <c r="CC113" i="1"/>
  <c r="CB113" i="1"/>
  <c r="CA113" i="1"/>
  <c r="BZ113" i="1"/>
  <c r="CE112" i="1"/>
  <c r="CD112" i="1"/>
  <c r="CC112" i="1"/>
  <c r="CB112" i="1"/>
  <c r="CA112" i="1"/>
  <c r="BZ112" i="1"/>
  <c r="CE111" i="1"/>
  <c r="CD111" i="1"/>
  <c r="CC111" i="1"/>
  <c r="CB111" i="1"/>
  <c r="CA111" i="1"/>
  <c r="BZ111" i="1"/>
  <c r="CE110" i="1"/>
  <c r="CD110" i="1"/>
  <c r="CC110" i="1"/>
  <c r="CB110" i="1"/>
  <c r="CA110" i="1"/>
  <c r="BZ110" i="1"/>
  <c r="CE109" i="1"/>
  <c r="CD109" i="1"/>
  <c r="CC109" i="1"/>
  <c r="CB109" i="1"/>
  <c r="CA109" i="1"/>
  <c r="BZ109" i="1"/>
  <c r="CE108" i="1"/>
  <c r="CD108" i="1"/>
  <c r="CC108" i="1"/>
  <c r="CB108" i="1"/>
  <c r="CA108" i="1"/>
  <c r="BZ108" i="1"/>
  <c r="CE107" i="1"/>
  <c r="CD107" i="1"/>
  <c r="CC107" i="1"/>
  <c r="CB107" i="1"/>
  <c r="CA107" i="1"/>
  <c r="BZ107" i="1"/>
  <c r="CE106" i="1"/>
  <c r="CD106" i="1"/>
  <c r="CC106" i="1"/>
  <c r="CB106" i="1"/>
  <c r="CA106" i="1"/>
  <c r="BZ106" i="1"/>
  <c r="CE105" i="1"/>
  <c r="CD105" i="1"/>
  <c r="CC105" i="1"/>
  <c r="CB105" i="1"/>
  <c r="CA105" i="1"/>
  <c r="BZ105" i="1"/>
  <c r="CE104" i="1"/>
  <c r="CD104" i="1"/>
  <c r="CC104" i="1"/>
  <c r="CB104" i="1"/>
  <c r="CA104" i="1"/>
  <c r="BZ104" i="1"/>
  <c r="CE103" i="1"/>
  <c r="CD103" i="1"/>
  <c r="CC103" i="1"/>
  <c r="CB103" i="1"/>
  <c r="CA103" i="1"/>
  <c r="BZ103" i="1"/>
  <c r="CE102" i="1"/>
  <c r="CD102" i="1"/>
  <c r="CC102" i="1"/>
  <c r="CB102" i="1"/>
  <c r="CA102" i="1"/>
  <c r="BZ102" i="1"/>
  <c r="CE101" i="1"/>
  <c r="CD101" i="1"/>
  <c r="CC101" i="1"/>
  <c r="CB101" i="1"/>
  <c r="CA101" i="1"/>
  <c r="BZ101" i="1"/>
  <c r="CE100" i="1"/>
  <c r="CD100" i="1"/>
  <c r="CC100" i="1"/>
  <c r="CB100" i="1"/>
  <c r="CA100" i="1"/>
  <c r="BZ100" i="1"/>
  <c r="CE99" i="1"/>
  <c r="CD99" i="1"/>
  <c r="CC99" i="1"/>
  <c r="CB99" i="1"/>
  <c r="CA99" i="1"/>
  <c r="BZ99" i="1"/>
  <c r="CE98" i="1"/>
  <c r="CD98" i="1"/>
  <c r="CC98" i="1"/>
  <c r="CB98" i="1"/>
  <c r="CA98" i="1"/>
  <c r="BZ98" i="1"/>
  <c r="CE97" i="1"/>
  <c r="CD97" i="1"/>
  <c r="CC97" i="1"/>
  <c r="CB97" i="1"/>
  <c r="CA97" i="1"/>
  <c r="BZ97" i="1"/>
  <c r="CE96" i="1"/>
  <c r="CD96" i="1"/>
  <c r="CC96" i="1"/>
  <c r="CB96" i="1"/>
  <c r="CA96" i="1"/>
  <c r="BZ96" i="1"/>
  <c r="CE95" i="1"/>
  <c r="CD95" i="1"/>
  <c r="CC95" i="1"/>
  <c r="CB95" i="1"/>
  <c r="CA95" i="1"/>
  <c r="BZ95" i="1"/>
  <c r="CE94" i="1"/>
  <c r="CD94" i="1"/>
  <c r="CC94" i="1"/>
  <c r="CB94" i="1"/>
  <c r="CA94" i="1"/>
  <c r="BZ94" i="1"/>
  <c r="CE93" i="1"/>
  <c r="CD93" i="1"/>
  <c r="CC93" i="1"/>
  <c r="CB93" i="1"/>
  <c r="CA93" i="1"/>
  <c r="BZ93" i="1"/>
  <c r="CE92" i="1"/>
  <c r="CD92" i="1"/>
  <c r="CC92" i="1"/>
  <c r="CB92" i="1"/>
  <c r="CA92" i="1"/>
  <c r="BZ92" i="1"/>
  <c r="CE91" i="1"/>
  <c r="CD91" i="1"/>
  <c r="CC91" i="1"/>
  <c r="CB91" i="1"/>
  <c r="CA91" i="1"/>
  <c r="BZ91" i="1"/>
  <c r="CE90" i="1"/>
  <c r="CD90" i="1"/>
  <c r="CC90" i="1"/>
  <c r="CB90" i="1"/>
  <c r="CA90" i="1"/>
  <c r="BZ90" i="1"/>
  <c r="CE89" i="1"/>
  <c r="CD89" i="1"/>
  <c r="CC89" i="1"/>
  <c r="CB89" i="1"/>
  <c r="CA89" i="1"/>
  <c r="BZ89" i="1"/>
  <c r="CE88" i="1"/>
  <c r="CD88" i="1"/>
  <c r="CC88" i="1"/>
  <c r="CB88" i="1"/>
  <c r="CA88" i="1"/>
  <c r="BZ88" i="1"/>
  <c r="CE87" i="1"/>
  <c r="CD87" i="1"/>
  <c r="CC87" i="1"/>
  <c r="CB87" i="1"/>
  <c r="CA87" i="1"/>
  <c r="BZ87" i="1"/>
  <c r="CE86" i="1"/>
  <c r="CD86" i="1"/>
  <c r="CC86" i="1"/>
  <c r="CB86" i="1"/>
  <c r="CA86" i="1"/>
  <c r="BZ86" i="1"/>
  <c r="CE85" i="1"/>
  <c r="CD85" i="1"/>
  <c r="CC85" i="1"/>
  <c r="CB85" i="1"/>
  <c r="CA85" i="1"/>
  <c r="BZ85" i="1"/>
  <c r="CE84" i="1"/>
  <c r="CD84" i="1"/>
  <c r="CC84" i="1"/>
  <c r="CB84" i="1"/>
  <c r="CA84" i="1"/>
  <c r="BZ84" i="1"/>
  <c r="CE83" i="1"/>
  <c r="CD83" i="1"/>
  <c r="CC83" i="1"/>
  <c r="CB83" i="1"/>
  <c r="CA83" i="1"/>
  <c r="BZ83" i="1"/>
  <c r="CE82" i="1"/>
  <c r="CD82" i="1"/>
  <c r="CC82" i="1"/>
  <c r="CB82" i="1"/>
  <c r="CA82" i="1"/>
  <c r="BZ82" i="1"/>
  <c r="CE81" i="1"/>
  <c r="CD81" i="1"/>
  <c r="CC81" i="1"/>
  <c r="CB81" i="1"/>
  <c r="CA81" i="1"/>
  <c r="BZ81" i="1"/>
  <c r="CE80" i="1"/>
  <c r="CD80" i="1"/>
  <c r="CC80" i="1"/>
  <c r="CB80" i="1"/>
  <c r="CA80" i="1"/>
  <c r="BZ80" i="1"/>
  <c r="CE79" i="1"/>
  <c r="CD79" i="1"/>
  <c r="CC79" i="1"/>
  <c r="CB79" i="1"/>
  <c r="CA79" i="1"/>
  <c r="BZ79" i="1"/>
  <c r="CE78" i="1"/>
  <c r="CD78" i="1"/>
  <c r="CC78" i="1"/>
  <c r="CB78" i="1"/>
  <c r="CA78" i="1"/>
  <c r="BZ78" i="1"/>
  <c r="CE77" i="1"/>
  <c r="CD77" i="1"/>
  <c r="CC77" i="1"/>
  <c r="CB77" i="1"/>
  <c r="CA77" i="1"/>
  <c r="BZ77" i="1"/>
  <c r="CE76" i="1"/>
  <c r="CD76" i="1"/>
  <c r="CC76" i="1"/>
  <c r="CB76" i="1"/>
  <c r="CA76" i="1"/>
  <c r="BZ76" i="1"/>
  <c r="CE75" i="1"/>
  <c r="CD75" i="1"/>
  <c r="CC75" i="1"/>
  <c r="CB75" i="1"/>
  <c r="CA75" i="1"/>
  <c r="BZ75" i="1"/>
  <c r="CE74" i="1"/>
  <c r="CD74" i="1"/>
  <c r="CC74" i="1"/>
  <c r="CB74" i="1"/>
  <c r="CA74" i="1"/>
  <c r="BZ74" i="1"/>
  <c r="CE73" i="1"/>
  <c r="CD73" i="1"/>
  <c r="CC73" i="1"/>
  <c r="CB73" i="1"/>
  <c r="CA73" i="1"/>
  <c r="BZ73" i="1"/>
  <c r="CE72" i="1"/>
  <c r="CD72" i="1"/>
  <c r="CC72" i="1"/>
  <c r="CB72" i="1"/>
  <c r="CA72" i="1"/>
  <c r="BZ72" i="1"/>
  <c r="CE71" i="1"/>
  <c r="CD71" i="1"/>
  <c r="CC71" i="1"/>
  <c r="CB71" i="1"/>
  <c r="CA71" i="1"/>
  <c r="BZ71" i="1"/>
  <c r="CE70" i="1"/>
  <c r="CD70" i="1"/>
  <c r="CC70" i="1"/>
  <c r="CB70" i="1"/>
  <c r="CA70" i="1"/>
  <c r="BZ70" i="1"/>
  <c r="CE69" i="1"/>
  <c r="CD69" i="1"/>
  <c r="CC69" i="1"/>
  <c r="CB69" i="1"/>
  <c r="CA69" i="1"/>
  <c r="BZ69" i="1"/>
  <c r="CE68" i="1"/>
  <c r="CD68" i="1"/>
  <c r="CC68" i="1"/>
  <c r="CB68" i="1"/>
  <c r="CA68" i="1"/>
  <c r="BZ68" i="1"/>
  <c r="CE67" i="1"/>
  <c r="CD67" i="1"/>
  <c r="CC67" i="1"/>
  <c r="CB67" i="1"/>
  <c r="CA67" i="1"/>
  <c r="BZ67" i="1"/>
  <c r="CE66" i="1"/>
  <c r="CD66" i="1"/>
  <c r="CC66" i="1"/>
  <c r="CB66" i="1"/>
  <c r="CA66" i="1"/>
  <c r="BZ66" i="1"/>
  <c r="CE65" i="1"/>
  <c r="CD65" i="1"/>
  <c r="CC65" i="1"/>
  <c r="CB65" i="1"/>
  <c r="CA65" i="1"/>
  <c r="BZ65" i="1"/>
  <c r="CE64" i="1"/>
  <c r="CD64" i="1"/>
  <c r="CC64" i="1"/>
  <c r="CB64" i="1"/>
  <c r="CA64" i="1"/>
  <c r="BZ64" i="1"/>
  <c r="CE63" i="1"/>
  <c r="CD63" i="1"/>
  <c r="CC63" i="1"/>
  <c r="CB63" i="1"/>
  <c r="CA63" i="1"/>
  <c r="BZ63" i="1"/>
  <c r="CE62" i="1"/>
  <c r="CD62" i="1"/>
  <c r="CC62" i="1"/>
  <c r="CB62" i="1"/>
  <c r="CA62" i="1"/>
  <c r="BZ62" i="1"/>
  <c r="CE61" i="1"/>
  <c r="CD61" i="1"/>
  <c r="CC61" i="1"/>
  <c r="CB61" i="1"/>
  <c r="CA61" i="1"/>
  <c r="BZ61" i="1"/>
  <c r="CE60" i="1"/>
  <c r="CD60" i="1"/>
  <c r="CC60" i="1"/>
  <c r="CB60" i="1"/>
  <c r="CA60" i="1"/>
  <c r="BZ60" i="1"/>
  <c r="CE59" i="1"/>
  <c r="CD59" i="1"/>
  <c r="CC59" i="1"/>
  <c r="CB59" i="1"/>
  <c r="CA59" i="1"/>
  <c r="BZ59" i="1"/>
  <c r="CE58" i="1"/>
  <c r="CD58" i="1"/>
  <c r="CC58" i="1"/>
  <c r="CB58" i="1"/>
  <c r="CA58" i="1"/>
  <c r="BZ58" i="1"/>
  <c r="CE57" i="1"/>
  <c r="CD57" i="1"/>
  <c r="CC57" i="1"/>
  <c r="CB57" i="1"/>
  <c r="CA57" i="1"/>
  <c r="BZ57" i="1"/>
  <c r="CE56" i="1"/>
  <c r="CD56" i="1"/>
  <c r="CC56" i="1"/>
  <c r="CB56" i="1"/>
  <c r="CA56" i="1"/>
  <c r="BZ56" i="1"/>
  <c r="CE55" i="1"/>
  <c r="CD55" i="1"/>
  <c r="CC55" i="1"/>
  <c r="CB55" i="1"/>
  <c r="CA55" i="1"/>
  <c r="BZ55" i="1"/>
  <c r="CE54" i="1"/>
  <c r="CD54" i="1"/>
  <c r="CC54" i="1"/>
  <c r="CB54" i="1"/>
  <c r="CA54" i="1"/>
  <c r="BZ54" i="1"/>
  <c r="CE53" i="1"/>
  <c r="CD53" i="1"/>
  <c r="CC53" i="1"/>
  <c r="CB53" i="1"/>
  <c r="CA53" i="1"/>
  <c r="BZ53" i="1"/>
  <c r="CE52" i="1"/>
  <c r="CD52" i="1"/>
  <c r="CC52" i="1"/>
  <c r="CB52" i="1"/>
  <c r="CA52" i="1"/>
  <c r="BZ52" i="1"/>
  <c r="CE51" i="1"/>
  <c r="CD51" i="1"/>
  <c r="CC51" i="1"/>
  <c r="CB51" i="1"/>
  <c r="CA51" i="1"/>
  <c r="BZ51" i="1"/>
  <c r="CE50" i="1"/>
  <c r="CD50" i="1"/>
  <c r="CC50" i="1"/>
  <c r="CB50" i="1"/>
  <c r="CA50" i="1"/>
  <c r="BZ50" i="1"/>
  <c r="CE49" i="1"/>
  <c r="CD49" i="1"/>
  <c r="CC49" i="1"/>
  <c r="CB49" i="1"/>
  <c r="CA49" i="1"/>
  <c r="BZ49" i="1"/>
  <c r="CE48" i="1"/>
  <c r="CD48" i="1"/>
  <c r="CC48" i="1"/>
  <c r="CB48" i="1"/>
  <c r="CA48" i="1"/>
  <c r="BZ48" i="1"/>
  <c r="CE47" i="1"/>
  <c r="CD47" i="1"/>
  <c r="CC47" i="1"/>
  <c r="CB47" i="1"/>
  <c r="CA47" i="1"/>
  <c r="BZ47" i="1"/>
  <c r="CE46" i="1"/>
  <c r="CD46" i="1"/>
  <c r="CC46" i="1"/>
  <c r="CB46" i="1"/>
  <c r="CA46" i="1"/>
  <c r="BZ46" i="1"/>
  <c r="CE45" i="1"/>
  <c r="CD45" i="1"/>
  <c r="CC45" i="1"/>
  <c r="CB45" i="1"/>
  <c r="CA45" i="1"/>
  <c r="BZ45" i="1"/>
  <c r="CE44" i="1"/>
  <c r="CD44" i="1"/>
  <c r="CC44" i="1"/>
  <c r="CB44" i="1"/>
  <c r="CA44" i="1"/>
  <c r="BZ44" i="1"/>
  <c r="CE43" i="1"/>
  <c r="CD43" i="1"/>
  <c r="CC43" i="1"/>
  <c r="CB43" i="1"/>
  <c r="CA43" i="1"/>
  <c r="BZ43" i="1"/>
  <c r="CE42" i="1"/>
  <c r="CD42" i="1"/>
  <c r="CC42" i="1"/>
  <c r="CB42" i="1"/>
  <c r="CA42" i="1"/>
  <c r="BZ42" i="1"/>
  <c r="CE41" i="1"/>
  <c r="CD41" i="1"/>
  <c r="CC41" i="1"/>
  <c r="CB41" i="1"/>
  <c r="CA41" i="1"/>
  <c r="BZ41" i="1"/>
  <c r="CE40" i="1"/>
  <c r="CD40" i="1"/>
  <c r="CC40" i="1"/>
  <c r="CB40" i="1"/>
  <c r="CA40" i="1"/>
  <c r="BZ40" i="1"/>
  <c r="CE39" i="1"/>
  <c r="CD39" i="1"/>
  <c r="CC39" i="1"/>
  <c r="CB39" i="1"/>
  <c r="CA39" i="1"/>
  <c r="BZ39" i="1"/>
  <c r="CE38" i="1"/>
  <c r="CD38" i="1"/>
  <c r="CC38" i="1"/>
  <c r="CB38" i="1"/>
  <c r="CA38" i="1"/>
  <c r="BZ38" i="1"/>
  <c r="CE37" i="1"/>
  <c r="CD37" i="1"/>
  <c r="CC37" i="1"/>
  <c r="CB37" i="1"/>
  <c r="CA37" i="1"/>
  <c r="BZ37" i="1"/>
  <c r="CE36" i="1"/>
  <c r="CD36" i="1"/>
  <c r="CC36" i="1"/>
  <c r="CB36" i="1"/>
  <c r="CA36" i="1"/>
  <c r="BZ36" i="1"/>
  <c r="CE35" i="1"/>
  <c r="CD35" i="1"/>
  <c r="CC35" i="1"/>
  <c r="CB35" i="1"/>
  <c r="CA35" i="1"/>
  <c r="BZ35" i="1"/>
  <c r="CE34" i="1"/>
  <c r="CD34" i="1"/>
  <c r="CC34" i="1"/>
  <c r="CB34" i="1"/>
  <c r="CA34" i="1"/>
  <c r="BZ34" i="1"/>
  <c r="CE33" i="1"/>
  <c r="CD33" i="1"/>
  <c r="CC33" i="1"/>
  <c r="CB33" i="1"/>
  <c r="CA33" i="1"/>
  <c r="BZ33" i="1"/>
  <c r="CE32" i="1"/>
  <c r="CD32" i="1"/>
  <c r="CC32" i="1"/>
  <c r="CB32" i="1"/>
  <c r="CA32" i="1"/>
  <c r="BZ32" i="1"/>
  <c r="CE31" i="1"/>
  <c r="CD31" i="1"/>
  <c r="CC31" i="1"/>
  <c r="CB31" i="1"/>
  <c r="CA31" i="1"/>
  <c r="BZ31" i="1"/>
  <c r="CE30" i="1"/>
  <c r="CD30" i="1"/>
  <c r="CC30" i="1"/>
  <c r="CB30" i="1"/>
  <c r="CA30" i="1"/>
  <c r="BZ30" i="1"/>
  <c r="CE29" i="1"/>
  <c r="CD29" i="1"/>
  <c r="CC29" i="1"/>
  <c r="CB29" i="1"/>
  <c r="CA29" i="1"/>
  <c r="BZ29" i="1"/>
  <c r="CE28" i="1"/>
  <c r="CD28" i="1"/>
  <c r="CC28" i="1"/>
  <c r="CB28" i="1"/>
  <c r="CA28" i="1"/>
  <c r="BZ28" i="1"/>
  <c r="CE27" i="1"/>
  <c r="CD27" i="1"/>
  <c r="CC27" i="1"/>
  <c r="CB27" i="1"/>
  <c r="CA27" i="1"/>
  <c r="BZ27" i="1"/>
  <c r="CE26" i="1"/>
  <c r="CD26" i="1"/>
  <c r="CC26" i="1"/>
  <c r="CB26" i="1"/>
  <c r="CA26" i="1"/>
  <c r="BZ26" i="1"/>
  <c r="CE25" i="1"/>
  <c r="CD25" i="1"/>
  <c r="CC25" i="1"/>
  <c r="CB25" i="1"/>
  <c r="CA25" i="1"/>
  <c r="BZ25" i="1"/>
  <c r="CE24" i="1"/>
  <c r="CD24" i="1"/>
  <c r="CC24" i="1"/>
  <c r="CB24" i="1"/>
  <c r="CA24" i="1"/>
  <c r="BZ24" i="1"/>
  <c r="CE23" i="1"/>
  <c r="CD23" i="1"/>
  <c r="CC23" i="1"/>
  <c r="CB23" i="1"/>
  <c r="CA23" i="1"/>
  <c r="BZ23" i="1"/>
  <c r="CE22" i="1"/>
  <c r="CD22" i="1"/>
  <c r="CC22" i="1"/>
  <c r="CB22" i="1"/>
  <c r="CA22" i="1"/>
  <c r="BZ22" i="1"/>
  <c r="CE21" i="1"/>
  <c r="CD21" i="1"/>
  <c r="CC21" i="1"/>
  <c r="CB21" i="1"/>
  <c r="CA21" i="1"/>
  <c r="BZ21" i="1"/>
  <c r="CE20" i="1"/>
  <c r="CD20" i="1"/>
  <c r="CC20" i="1"/>
  <c r="CB20" i="1"/>
  <c r="CA20" i="1"/>
  <c r="BZ20" i="1"/>
  <c r="CE19" i="1"/>
  <c r="CD19" i="1"/>
  <c r="CC19" i="1"/>
  <c r="CB19" i="1"/>
  <c r="CA19" i="1"/>
  <c r="BZ19" i="1"/>
  <c r="CE18" i="1"/>
  <c r="CD18" i="1"/>
  <c r="CC18" i="1"/>
  <c r="CB18" i="1"/>
  <c r="CA18" i="1"/>
  <c r="BZ18" i="1"/>
  <c r="CE17" i="1"/>
  <c r="CD17" i="1"/>
  <c r="CC17" i="1"/>
  <c r="CB17" i="1"/>
  <c r="CA17" i="1"/>
  <c r="BZ17" i="1"/>
  <c r="CE16" i="1"/>
  <c r="CD16" i="1"/>
  <c r="CC16" i="1"/>
  <c r="CB16" i="1"/>
  <c r="CA16" i="1"/>
  <c r="BZ16" i="1"/>
  <c r="CE15" i="1"/>
  <c r="CD15" i="1"/>
  <c r="CC15" i="1"/>
  <c r="CB15" i="1"/>
  <c r="CA15" i="1"/>
  <c r="BZ15" i="1"/>
  <c r="CE14" i="1"/>
  <c r="CD14" i="1"/>
  <c r="CC14" i="1"/>
  <c r="CB14" i="1"/>
  <c r="CA14" i="1"/>
  <c r="BZ14" i="1"/>
  <c r="CE13" i="1"/>
  <c r="CD13" i="1"/>
  <c r="CC13" i="1"/>
  <c r="CB13" i="1"/>
  <c r="CA13" i="1"/>
  <c r="BZ13" i="1"/>
  <c r="CE12" i="1"/>
  <c r="CD12" i="1"/>
  <c r="CC12" i="1"/>
  <c r="CB12" i="1"/>
  <c r="CA12" i="1"/>
  <c r="BZ12" i="1"/>
  <c r="CE11" i="1"/>
  <c r="CD11" i="1"/>
  <c r="CC11" i="1"/>
  <c r="CB11" i="1"/>
  <c r="CA11" i="1"/>
  <c r="BZ11" i="1"/>
  <c r="CE10" i="1"/>
  <c r="CD10" i="1"/>
  <c r="CC10" i="1"/>
  <c r="CB10" i="1"/>
  <c r="CA10" i="1"/>
  <c r="BZ10" i="1"/>
  <c r="CE9" i="1"/>
  <c r="CD9" i="1"/>
  <c r="CC9" i="1"/>
  <c r="CB9" i="1"/>
  <c r="CA9" i="1"/>
  <c r="CA5" i="1" s="1"/>
  <c r="BZ9" i="1"/>
  <c r="BZ5" i="1" s="1"/>
  <c r="CE8" i="1"/>
  <c r="CD8" i="1"/>
  <c r="CC8" i="1"/>
  <c r="CB8" i="1"/>
  <c r="CA8" i="1"/>
  <c r="BZ8" i="1"/>
  <c r="CE7" i="1"/>
  <c r="CE5" i="1" s="1"/>
  <c r="CD7" i="1"/>
  <c r="CD5" i="1" s="1"/>
  <c r="CC7" i="1"/>
  <c r="CB7" i="1"/>
  <c r="CA7" i="1"/>
  <c r="BZ7" i="1"/>
  <c r="CC5" i="1"/>
  <c r="CB5" i="1"/>
  <c r="CE6" i="1"/>
  <c r="CD6" i="1"/>
  <c r="CC6" i="1"/>
  <c r="CB6" i="1"/>
  <c r="CA6" i="1"/>
  <c r="BZ6" i="1"/>
  <c r="BX3" i="1"/>
  <c r="BW3" i="1"/>
  <c r="BV3" i="1"/>
  <c r="BU3" i="1"/>
  <c r="BT3" i="1"/>
  <c r="BS3" i="1"/>
  <c r="BX120" i="1"/>
  <c r="BW120" i="1"/>
  <c r="BV120" i="1"/>
  <c r="BU120" i="1"/>
  <c r="BT120" i="1"/>
  <c r="BS120" i="1"/>
  <c r="BX119" i="1"/>
  <c r="BW119" i="1"/>
  <c r="BV119" i="1"/>
  <c r="BU119" i="1"/>
  <c r="BT119" i="1"/>
  <c r="BS119" i="1"/>
  <c r="BX118" i="1"/>
  <c r="BW118" i="1"/>
  <c r="BV118" i="1"/>
  <c r="BU118" i="1"/>
  <c r="BT118" i="1"/>
  <c r="BS118" i="1"/>
  <c r="BX117" i="1"/>
  <c r="BW117" i="1"/>
  <c r="BV117" i="1"/>
  <c r="BU117" i="1"/>
  <c r="BT117" i="1"/>
  <c r="BS117" i="1"/>
  <c r="BX116" i="1"/>
  <c r="BW116" i="1"/>
  <c r="BV116" i="1"/>
  <c r="BU116" i="1"/>
  <c r="BT116" i="1"/>
  <c r="BS116" i="1"/>
  <c r="BX115" i="1"/>
  <c r="BW115" i="1"/>
  <c r="BV115" i="1"/>
  <c r="BU115" i="1"/>
  <c r="BT115" i="1"/>
  <c r="BS115" i="1"/>
  <c r="BX114" i="1"/>
  <c r="BW114" i="1"/>
  <c r="BV114" i="1"/>
  <c r="BU114" i="1"/>
  <c r="BT114" i="1"/>
  <c r="BS114" i="1"/>
  <c r="BX113" i="1"/>
  <c r="BW113" i="1"/>
  <c r="BV113" i="1"/>
  <c r="BU113" i="1"/>
  <c r="BT113" i="1"/>
  <c r="BS113" i="1"/>
  <c r="BX112" i="1"/>
  <c r="BW112" i="1"/>
  <c r="BV112" i="1"/>
  <c r="BU112" i="1"/>
  <c r="BT112" i="1"/>
  <c r="BS112" i="1"/>
  <c r="BX111" i="1"/>
  <c r="BW111" i="1"/>
  <c r="BV111" i="1"/>
  <c r="BU111" i="1"/>
  <c r="BT111" i="1"/>
  <c r="BS111" i="1"/>
  <c r="BX110" i="1"/>
  <c r="BW110" i="1"/>
  <c r="BV110" i="1"/>
  <c r="BU110" i="1"/>
  <c r="BT110" i="1"/>
  <c r="BS110" i="1"/>
  <c r="BX109" i="1"/>
  <c r="BW109" i="1"/>
  <c r="BV109" i="1"/>
  <c r="BU109" i="1"/>
  <c r="BT109" i="1"/>
  <c r="BS109" i="1"/>
  <c r="BX108" i="1"/>
  <c r="BW108" i="1"/>
  <c r="BV108" i="1"/>
  <c r="BU108" i="1"/>
  <c r="BT108" i="1"/>
  <c r="BS108" i="1"/>
  <c r="BX107" i="1"/>
  <c r="BW107" i="1"/>
  <c r="BV107" i="1"/>
  <c r="BU107" i="1"/>
  <c r="BT107" i="1"/>
  <c r="BS107" i="1"/>
  <c r="BX106" i="1"/>
  <c r="BW106" i="1"/>
  <c r="BV106" i="1"/>
  <c r="BU106" i="1"/>
  <c r="BT106" i="1"/>
  <c r="BS106" i="1"/>
  <c r="BX105" i="1"/>
  <c r="BW105" i="1"/>
  <c r="BV105" i="1"/>
  <c r="BU105" i="1"/>
  <c r="BT105" i="1"/>
  <c r="BS105" i="1"/>
  <c r="BX104" i="1"/>
  <c r="BW104" i="1"/>
  <c r="BV104" i="1"/>
  <c r="BU104" i="1"/>
  <c r="BT104" i="1"/>
  <c r="BS104" i="1"/>
  <c r="BX103" i="1"/>
  <c r="BW103" i="1"/>
  <c r="BV103" i="1"/>
  <c r="BU103" i="1"/>
  <c r="BT103" i="1"/>
  <c r="BS103" i="1"/>
  <c r="BX102" i="1"/>
  <c r="BW102" i="1"/>
  <c r="BV102" i="1"/>
  <c r="BU102" i="1"/>
  <c r="BT102" i="1"/>
  <c r="BS102" i="1"/>
  <c r="BX101" i="1"/>
  <c r="BW101" i="1"/>
  <c r="BV101" i="1"/>
  <c r="BU101" i="1"/>
  <c r="BT101" i="1"/>
  <c r="BS101" i="1"/>
  <c r="BX100" i="1"/>
  <c r="BW100" i="1"/>
  <c r="BV100" i="1"/>
  <c r="BU100" i="1"/>
  <c r="BT100" i="1"/>
  <c r="BS100" i="1"/>
  <c r="BX99" i="1"/>
  <c r="BW99" i="1"/>
  <c r="BV99" i="1"/>
  <c r="BU99" i="1"/>
  <c r="BT99" i="1"/>
  <c r="BS99" i="1"/>
  <c r="BX98" i="1"/>
  <c r="BW98" i="1"/>
  <c r="BV98" i="1"/>
  <c r="BU98" i="1"/>
  <c r="BT98" i="1"/>
  <c r="BS98" i="1"/>
  <c r="BX97" i="1"/>
  <c r="BW97" i="1"/>
  <c r="BV97" i="1"/>
  <c r="BU97" i="1"/>
  <c r="BT97" i="1"/>
  <c r="BS97" i="1"/>
  <c r="BX96" i="1"/>
  <c r="BW96" i="1"/>
  <c r="BV96" i="1"/>
  <c r="BU96" i="1"/>
  <c r="BT96" i="1"/>
  <c r="BS96" i="1"/>
  <c r="BX95" i="1"/>
  <c r="BW95" i="1"/>
  <c r="BV95" i="1"/>
  <c r="BU95" i="1"/>
  <c r="BT95" i="1"/>
  <c r="BS95" i="1"/>
  <c r="BX94" i="1"/>
  <c r="BW94" i="1"/>
  <c r="BV94" i="1"/>
  <c r="BU94" i="1"/>
  <c r="BT94" i="1"/>
  <c r="BS94" i="1"/>
  <c r="BX93" i="1"/>
  <c r="BW93" i="1"/>
  <c r="BV93" i="1"/>
  <c r="BU93" i="1"/>
  <c r="BT93" i="1"/>
  <c r="BS93" i="1"/>
  <c r="BX92" i="1"/>
  <c r="BW92" i="1"/>
  <c r="BV92" i="1"/>
  <c r="BU92" i="1"/>
  <c r="BT92" i="1"/>
  <c r="BS92" i="1"/>
  <c r="BX91" i="1"/>
  <c r="BW91" i="1"/>
  <c r="BV91" i="1"/>
  <c r="BU91" i="1"/>
  <c r="BT91" i="1"/>
  <c r="BS91" i="1"/>
  <c r="BX90" i="1"/>
  <c r="BW90" i="1"/>
  <c r="BV90" i="1"/>
  <c r="BU90" i="1"/>
  <c r="BT90" i="1"/>
  <c r="BS90" i="1"/>
  <c r="BX89" i="1"/>
  <c r="BW89" i="1"/>
  <c r="BV89" i="1"/>
  <c r="BU89" i="1"/>
  <c r="BT89" i="1"/>
  <c r="BS89" i="1"/>
  <c r="BX88" i="1"/>
  <c r="BW88" i="1"/>
  <c r="BV88" i="1"/>
  <c r="BU88" i="1"/>
  <c r="BT88" i="1"/>
  <c r="BS88" i="1"/>
  <c r="BX87" i="1"/>
  <c r="BW87" i="1"/>
  <c r="BV87" i="1"/>
  <c r="BU87" i="1"/>
  <c r="BT87" i="1"/>
  <c r="BS87" i="1"/>
  <c r="BX86" i="1"/>
  <c r="BW86" i="1"/>
  <c r="BV86" i="1"/>
  <c r="BU86" i="1"/>
  <c r="BT86" i="1"/>
  <c r="BS86" i="1"/>
  <c r="BX85" i="1"/>
  <c r="BW85" i="1"/>
  <c r="BV85" i="1"/>
  <c r="BU85" i="1"/>
  <c r="BT85" i="1"/>
  <c r="BS85" i="1"/>
  <c r="BX84" i="1"/>
  <c r="BW84" i="1"/>
  <c r="BV84" i="1"/>
  <c r="BU84" i="1"/>
  <c r="BT84" i="1"/>
  <c r="BS84" i="1"/>
  <c r="BX83" i="1"/>
  <c r="BW83" i="1"/>
  <c r="BV83" i="1"/>
  <c r="BU83" i="1"/>
  <c r="BT83" i="1"/>
  <c r="BS83" i="1"/>
  <c r="BX82" i="1"/>
  <c r="BW82" i="1"/>
  <c r="BV82" i="1"/>
  <c r="BU82" i="1"/>
  <c r="BT82" i="1"/>
  <c r="BS82" i="1"/>
  <c r="BX81" i="1"/>
  <c r="BW81" i="1"/>
  <c r="BV81" i="1"/>
  <c r="BU81" i="1"/>
  <c r="BT81" i="1"/>
  <c r="BS81" i="1"/>
  <c r="BX80" i="1"/>
  <c r="BW80" i="1"/>
  <c r="BV80" i="1"/>
  <c r="BU80" i="1"/>
  <c r="BT80" i="1"/>
  <c r="BS80" i="1"/>
  <c r="BX79" i="1"/>
  <c r="BW79" i="1"/>
  <c r="BV79" i="1"/>
  <c r="BU79" i="1"/>
  <c r="BT79" i="1"/>
  <c r="BS79" i="1"/>
  <c r="BX78" i="1"/>
  <c r="BW78" i="1"/>
  <c r="BV78" i="1"/>
  <c r="BU78" i="1"/>
  <c r="BT78" i="1"/>
  <c r="BS78" i="1"/>
  <c r="BX77" i="1"/>
  <c r="BW77" i="1"/>
  <c r="BV77" i="1"/>
  <c r="BU77" i="1"/>
  <c r="BT77" i="1"/>
  <c r="BS77" i="1"/>
  <c r="BX76" i="1"/>
  <c r="BW76" i="1"/>
  <c r="BV76" i="1"/>
  <c r="BU76" i="1"/>
  <c r="BT76" i="1"/>
  <c r="BS76" i="1"/>
  <c r="BX75" i="1"/>
  <c r="BW75" i="1"/>
  <c r="BV75" i="1"/>
  <c r="BU75" i="1"/>
  <c r="BT75" i="1"/>
  <c r="BS75" i="1"/>
  <c r="BX74" i="1"/>
  <c r="BW74" i="1"/>
  <c r="BV74" i="1"/>
  <c r="BU74" i="1"/>
  <c r="BT74" i="1"/>
  <c r="BS74" i="1"/>
  <c r="BX73" i="1"/>
  <c r="BW73" i="1"/>
  <c r="BV73" i="1"/>
  <c r="BU73" i="1"/>
  <c r="BT73" i="1"/>
  <c r="BS73" i="1"/>
  <c r="BX72" i="1"/>
  <c r="BW72" i="1"/>
  <c r="BV72" i="1"/>
  <c r="BU72" i="1"/>
  <c r="BT72" i="1"/>
  <c r="BS72" i="1"/>
  <c r="BX71" i="1"/>
  <c r="BW71" i="1"/>
  <c r="BV71" i="1"/>
  <c r="BU71" i="1"/>
  <c r="BT71" i="1"/>
  <c r="BS71" i="1"/>
  <c r="BX70" i="1"/>
  <c r="BW70" i="1"/>
  <c r="BV70" i="1"/>
  <c r="BU70" i="1"/>
  <c r="BT70" i="1"/>
  <c r="BS70" i="1"/>
  <c r="BX69" i="1"/>
  <c r="BW69" i="1"/>
  <c r="BV69" i="1"/>
  <c r="BU69" i="1"/>
  <c r="BT69" i="1"/>
  <c r="BS69" i="1"/>
  <c r="BX68" i="1"/>
  <c r="BW68" i="1"/>
  <c r="BV68" i="1"/>
  <c r="BU68" i="1"/>
  <c r="BT68" i="1"/>
  <c r="BS68" i="1"/>
  <c r="BX67" i="1"/>
  <c r="BW67" i="1"/>
  <c r="BV67" i="1"/>
  <c r="BU67" i="1"/>
  <c r="BT67" i="1"/>
  <c r="BS67" i="1"/>
  <c r="BX66" i="1"/>
  <c r="BW66" i="1"/>
  <c r="BV66" i="1"/>
  <c r="BU66" i="1"/>
  <c r="BT66" i="1"/>
  <c r="BS66" i="1"/>
  <c r="BX65" i="1"/>
  <c r="BW65" i="1"/>
  <c r="BV65" i="1"/>
  <c r="BU65" i="1"/>
  <c r="BT65" i="1"/>
  <c r="BS65" i="1"/>
  <c r="BX64" i="1"/>
  <c r="BW64" i="1"/>
  <c r="BV64" i="1"/>
  <c r="BU64" i="1"/>
  <c r="BT64" i="1"/>
  <c r="BS64" i="1"/>
  <c r="BX63" i="1"/>
  <c r="BW63" i="1"/>
  <c r="BV63" i="1"/>
  <c r="BU63" i="1"/>
  <c r="BT63" i="1"/>
  <c r="BS63" i="1"/>
  <c r="BX62" i="1"/>
  <c r="BW62" i="1"/>
  <c r="BV62" i="1"/>
  <c r="BU62" i="1"/>
  <c r="BT62" i="1"/>
  <c r="BS62" i="1"/>
  <c r="BX61" i="1"/>
  <c r="BW61" i="1"/>
  <c r="BV61" i="1"/>
  <c r="BU61" i="1"/>
  <c r="BT61" i="1"/>
  <c r="BS61" i="1"/>
  <c r="BX60" i="1"/>
  <c r="BW60" i="1"/>
  <c r="BV60" i="1"/>
  <c r="BU60" i="1"/>
  <c r="BT60" i="1"/>
  <c r="BS60" i="1"/>
  <c r="BX59" i="1"/>
  <c r="BW59" i="1"/>
  <c r="BV59" i="1"/>
  <c r="BU59" i="1"/>
  <c r="BT59" i="1"/>
  <c r="BS59" i="1"/>
  <c r="BX58" i="1"/>
  <c r="BW58" i="1"/>
  <c r="BV58" i="1"/>
  <c r="BU58" i="1"/>
  <c r="BT58" i="1"/>
  <c r="BS58" i="1"/>
  <c r="BX57" i="1"/>
  <c r="BW57" i="1"/>
  <c r="BV57" i="1"/>
  <c r="BU57" i="1"/>
  <c r="BT57" i="1"/>
  <c r="BS57" i="1"/>
  <c r="BX56" i="1"/>
  <c r="BW56" i="1"/>
  <c r="BV56" i="1"/>
  <c r="BU56" i="1"/>
  <c r="BT56" i="1"/>
  <c r="BS56" i="1"/>
  <c r="BX55" i="1"/>
  <c r="BW55" i="1"/>
  <c r="BV55" i="1"/>
  <c r="BU55" i="1"/>
  <c r="BT55" i="1"/>
  <c r="BS55" i="1"/>
  <c r="BX54" i="1"/>
  <c r="BW54" i="1"/>
  <c r="BV54" i="1"/>
  <c r="BU54" i="1"/>
  <c r="BT54" i="1"/>
  <c r="BS54" i="1"/>
  <c r="BX53" i="1"/>
  <c r="BW53" i="1"/>
  <c r="BV53" i="1"/>
  <c r="BU53" i="1"/>
  <c r="BT53" i="1"/>
  <c r="BS53" i="1"/>
  <c r="BX52" i="1"/>
  <c r="BW52" i="1"/>
  <c r="BV52" i="1"/>
  <c r="BU52" i="1"/>
  <c r="BT52" i="1"/>
  <c r="BS52" i="1"/>
  <c r="BX51" i="1"/>
  <c r="BW51" i="1"/>
  <c r="BV51" i="1"/>
  <c r="BU51" i="1"/>
  <c r="BT51" i="1"/>
  <c r="BS51" i="1"/>
  <c r="BX50" i="1"/>
  <c r="BW50" i="1"/>
  <c r="BV50" i="1"/>
  <c r="BU50" i="1"/>
  <c r="BT50" i="1"/>
  <c r="BS50" i="1"/>
  <c r="BX49" i="1"/>
  <c r="BW49" i="1"/>
  <c r="BV49" i="1"/>
  <c r="BU49" i="1"/>
  <c r="BT49" i="1"/>
  <c r="BS49" i="1"/>
  <c r="BX48" i="1"/>
  <c r="BW48" i="1"/>
  <c r="BV48" i="1"/>
  <c r="BU48" i="1"/>
  <c r="BT48" i="1"/>
  <c r="BS48" i="1"/>
  <c r="BX47" i="1"/>
  <c r="BW47" i="1"/>
  <c r="BV47" i="1"/>
  <c r="BU47" i="1"/>
  <c r="BT47" i="1"/>
  <c r="BS47" i="1"/>
  <c r="BX46" i="1"/>
  <c r="BW46" i="1"/>
  <c r="BV46" i="1"/>
  <c r="BU46" i="1"/>
  <c r="BT46" i="1"/>
  <c r="BS46" i="1"/>
  <c r="BX45" i="1"/>
  <c r="BW45" i="1"/>
  <c r="BV45" i="1"/>
  <c r="BU45" i="1"/>
  <c r="BT45" i="1"/>
  <c r="BS45" i="1"/>
  <c r="BX44" i="1"/>
  <c r="BW44" i="1"/>
  <c r="BV44" i="1"/>
  <c r="BU44" i="1"/>
  <c r="BT44" i="1"/>
  <c r="BS44" i="1"/>
  <c r="BX43" i="1"/>
  <c r="BW43" i="1"/>
  <c r="BV43" i="1"/>
  <c r="BU43" i="1"/>
  <c r="BT43" i="1"/>
  <c r="BS43" i="1"/>
  <c r="BX42" i="1"/>
  <c r="BW42" i="1"/>
  <c r="BV42" i="1"/>
  <c r="BU42" i="1"/>
  <c r="BT42" i="1"/>
  <c r="BS42" i="1"/>
  <c r="BX41" i="1"/>
  <c r="BW41" i="1"/>
  <c r="BV41" i="1"/>
  <c r="BU41" i="1"/>
  <c r="BT41" i="1"/>
  <c r="BS41" i="1"/>
  <c r="BX40" i="1"/>
  <c r="BW40" i="1"/>
  <c r="BV40" i="1"/>
  <c r="BU40" i="1"/>
  <c r="BT40" i="1"/>
  <c r="BS40" i="1"/>
  <c r="BX39" i="1"/>
  <c r="BW39" i="1"/>
  <c r="BV39" i="1"/>
  <c r="BU39" i="1"/>
  <c r="BT39" i="1"/>
  <c r="BS39" i="1"/>
  <c r="BX38" i="1"/>
  <c r="BW38" i="1"/>
  <c r="BV38" i="1"/>
  <c r="BU38" i="1"/>
  <c r="BT38" i="1"/>
  <c r="BS38" i="1"/>
  <c r="BX37" i="1"/>
  <c r="BW37" i="1"/>
  <c r="BV37" i="1"/>
  <c r="BU37" i="1"/>
  <c r="BT37" i="1"/>
  <c r="BS37" i="1"/>
  <c r="BX36" i="1"/>
  <c r="BW36" i="1"/>
  <c r="BV36" i="1"/>
  <c r="BU36" i="1"/>
  <c r="BT36" i="1"/>
  <c r="BS36" i="1"/>
  <c r="BX35" i="1"/>
  <c r="BW35" i="1"/>
  <c r="BV35" i="1"/>
  <c r="BU35" i="1"/>
  <c r="BT35" i="1"/>
  <c r="BS35" i="1"/>
  <c r="BX34" i="1"/>
  <c r="BW34" i="1"/>
  <c r="BV34" i="1"/>
  <c r="BU34" i="1"/>
  <c r="BT34" i="1"/>
  <c r="BS34" i="1"/>
  <c r="BX33" i="1"/>
  <c r="BW33" i="1"/>
  <c r="BV33" i="1"/>
  <c r="BU33" i="1"/>
  <c r="BT33" i="1"/>
  <c r="BS33" i="1"/>
  <c r="BX32" i="1"/>
  <c r="BW32" i="1"/>
  <c r="BV32" i="1"/>
  <c r="BU32" i="1"/>
  <c r="BT32" i="1"/>
  <c r="BS32" i="1"/>
  <c r="BX31" i="1"/>
  <c r="BW31" i="1"/>
  <c r="BV31" i="1"/>
  <c r="BU31" i="1"/>
  <c r="BT31" i="1"/>
  <c r="BS31" i="1"/>
  <c r="BX30" i="1"/>
  <c r="BW30" i="1"/>
  <c r="BV30" i="1"/>
  <c r="BU30" i="1"/>
  <c r="BT30" i="1"/>
  <c r="BS30" i="1"/>
  <c r="BX29" i="1"/>
  <c r="BW29" i="1"/>
  <c r="BV29" i="1"/>
  <c r="BU29" i="1"/>
  <c r="BT29" i="1"/>
  <c r="BS29" i="1"/>
  <c r="BX28" i="1"/>
  <c r="BW28" i="1"/>
  <c r="BV28" i="1"/>
  <c r="BU28" i="1"/>
  <c r="BT28" i="1"/>
  <c r="BS28" i="1"/>
  <c r="BX27" i="1"/>
  <c r="BW27" i="1"/>
  <c r="BV27" i="1"/>
  <c r="BU27" i="1"/>
  <c r="BT27" i="1"/>
  <c r="BS27" i="1"/>
  <c r="BX26" i="1"/>
  <c r="BW26" i="1"/>
  <c r="BV26" i="1"/>
  <c r="BU26" i="1"/>
  <c r="BT26" i="1"/>
  <c r="BS26" i="1"/>
  <c r="BX25" i="1"/>
  <c r="BW25" i="1"/>
  <c r="BV25" i="1"/>
  <c r="BU25" i="1"/>
  <c r="BT25" i="1"/>
  <c r="BS25" i="1"/>
  <c r="BX24" i="1"/>
  <c r="BW24" i="1"/>
  <c r="BV24" i="1"/>
  <c r="BU24" i="1"/>
  <c r="BT24" i="1"/>
  <c r="BS24" i="1"/>
  <c r="BX23" i="1"/>
  <c r="BW23" i="1"/>
  <c r="BV23" i="1"/>
  <c r="BU23" i="1"/>
  <c r="BT23" i="1"/>
  <c r="BS23" i="1"/>
  <c r="BX22" i="1"/>
  <c r="BW22" i="1"/>
  <c r="BV22" i="1"/>
  <c r="BU22" i="1"/>
  <c r="BT22" i="1"/>
  <c r="BS22" i="1"/>
  <c r="BX21" i="1"/>
  <c r="BW21" i="1"/>
  <c r="BV21" i="1"/>
  <c r="BU21" i="1"/>
  <c r="BT21" i="1"/>
  <c r="BS21" i="1"/>
  <c r="BX20" i="1"/>
  <c r="BW20" i="1"/>
  <c r="BV20" i="1"/>
  <c r="BU20" i="1"/>
  <c r="BT20" i="1"/>
  <c r="BS20" i="1"/>
  <c r="BX19" i="1"/>
  <c r="BW19" i="1"/>
  <c r="BV19" i="1"/>
  <c r="BU19" i="1"/>
  <c r="BT19" i="1"/>
  <c r="BS19" i="1"/>
  <c r="BX18" i="1"/>
  <c r="BW18" i="1"/>
  <c r="BV18" i="1"/>
  <c r="BU18" i="1"/>
  <c r="BT18" i="1"/>
  <c r="BS18" i="1"/>
  <c r="BX17" i="1"/>
  <c r="BW17" i="1"/>
  <c r="BV17" i="1"/>
  <c r="BU17" i="1"/>
  <c r="BT17" i="1"/>
  <c r="BS17" i="1"/>
  <c r="BX16" i="1"/>
  <c r="BW16" i="1"/>
  <c r="BV16" i="1"/>
  <c r="BU16" i="1"/>
  <c r="BT16" i="1"/>
  <c r="BS16" i="1"/>
  <c r="BX15" i="1"/>
  <c r="BW15" i="1"/>
  <c r="BV15" i="1"/>
  <c r="BU15" i="1"/>
  <c r="BT15" i="1"/>
  <c r="BS15" i="1"/>
  <c r="BX14" i="1"/>
  <c r="BW14" i="1"/>
  <c r="BV14" i="1"/>
  <c r="BU14" i="1"/>
  <c r="BT14" i="1"/>
  <c r="BS14" i="1"/>
  <c r="BX13" i="1"/>
  <c r="BW13" i="1"/>
  <c r="BV13" i="1"/>
  <c r="BU13" i="1"/>
  <c r="BT13" i="1"/>
  <c r="BS13" i="1"/>
  <c r="BX12" i="1"/>
  <c r="BW12" i="1"/>
  <c r="BV12" i="1"/>
  <c r="BU12" i="1"/>
  <c r="BT12" i="1"/>
  <c r="BS12" i="1"/>
  <c r="BX11" i="1"/>
  <c r="BW11" i="1"/>
  <c r="BV11" i="1"/>
  <c r="BU11" i="1"/>
  <c r="BT11" i="1"/>
  <c r="BS11" i="1"/>
  <c r="BX10" i="1"/>
  <c r="BW10" i="1"/>
  <c r="BV10" i="1"/>
  <c r="BU10" i="1"/>
  <c r="BT10" i="1"/>
  <c r="BS10" i="1"/>
  <c r="BX9" i="1"/>
  <c r="BW9" i="1"/>
  <c r="BV9" i="1"/>
  <c r="BU9" i="1"/>
  <c r="BT9" i="1"/>
  <c r="BS9" i="1"/>
  <c r="BS5" i="1" s="1"/>
  <c r="BX8" i="1"/>
  <c r="BW8" i="1"/>
  <c r="BV8" i="1"/>
  <c r="BU8" i="1"/>
  <c r="BT8" i="1"/>
  <c r="BS8" i="1"/>
  <c r="BX7" i="1"/>
  <c r="BW7" i="1"/>
  <c r="BW5" i="1" s="1"/>
  <c r="BV7" i="1"/>
  <c r="BU7" i="1"/>
  <c r="BT7" i="1"/>
  <c r="BS7" i="1"/>
  <c r="BX6" i="1"/>
  <c r="BW6" i="1"/>
  <c r="BV6" i="1"/>
  <c r="BU6" i="1"/>
  <c r="BT6" i="1"/>
  <c r="BS6" i="1"/>
  <c r="BV5" i="1"/>
  <c r="BT5" i="1"/>
  <c r="BU5" i="1" l="1"/>
  <c r="BX5" i="1"/>
  <c r="U120" i="1"/>
  <c r="Y120" i="1" s="1"/>
  <c r="Z120" i="1" s="1"/>
  <c r="U119" i="1"/>
  <c r="V119" i="1" s="1"/>
  <c r="W119" i="1" s="1"/>
  <c r="AC119" i="1" s="1"/>
  <c r="U118" i="1"/>
  <c r="Y118" i="1" s="1"/>
  <c r="Z118" i="1" s="1"/>
  <c r="U117" i="1"/>
  <c r="Y117" i="1" s="1"/>
  <c r="Z117" i="1" s="1"/>
  <c r="U116" i="1"/>
  <c r="Y116" i="1" s="1"/>
  <c r="Z116" i="1" s="1"/>
  <c r="U115" i="1"/>
  <c r="Y115" i="1" s="1"/>
  <c r="Z115" i="1" s="1"/>
  <c r="U114" i="1"/>
  <c r="Y114" i="1" s="1"/>
  <c r="Z114" i="1" s="1"/>
  <c r="U113" i="1"/>
  <c r="Y113" i="1" s="1"/>
  <c r="Z113" i="1" s="1"/>
  <c r="U112" i="1"/>
  <c r="Y112" i="1" s="1"/>
  <c r="Z112" i="1" s="1"/>
  <c r="U111" i="1"/>
  <c r="V111" i="1" s="1"/>
  <c r="W111" i="1" s="1"/>
  <c r="AC111" i="1" s="1"/>
  <c r="U110" i="1"/>
  <c r="Y110" i="1" s="1"/>
  <c r="Z110" i="1" s="1"/>
  <c r="U109" i="1"/>
  <c r="Y109" i="1" s="1"/>
  <c r="Z109" i="1" s="1"/>
  <c r="U108" i="1"/>
  <c r="Y108" i="1" s="1"/>
  <c r="Z108" i="1" s="1"/>
  <c r="U107" i="1"/>
  <c r="Y107" i="1" s="1"/>
  <c r="Z107" i="1" s="1"/>
  <c r="U106" i="1"/>
  <c r="Y106" i="1" s="1"/>
  <c r="Z106" i="1" s="1"/>
  <c r="U105" i="1"/>
  <c r="Y105" i="1" s="1"/>
  <c r="Z105" i="1" s="1"/>
  <c r="U104" i="1"/>
  <c r="Y104" i="1" s="1"/>
  <c r="Z104" i="1" s="1"/>
  <c r="U103" i="1"/>
  <c r="V103" i="1" s="1"/>
  <c r="W103" i="1" s="1"/>
  <c r="AC103" i="1" s="1"/>
  <c r="U102" i="1"/>
  <c r="Y102" i="1" s="1"/>
  <c r="Z102" i="1" s="1"/>
  <c r="U101" i="1"/>
  <c r="Y101" i="1" s="1"/>
  <c r="Z101" i="1" s="1"/>
  <c r="U100" i="1"/>
  <c r="Y100" i="1" s="1"/>
  <c r="Z100" i="1" s="1"/>
  <c r="U99" i="1"/>
  <c r="Y99" i="1" s="1"/>
  <c r="Z99" i="1" s="1"/>
  <c r="U98" i="1"/>
  <c r="Y98" i="1" s="1"/>
  <c r="Z98" i="1" s="1"/>
  <c r="U97" i="1"/>
  <c r="Y97" i="1" s="1"/>
  <c r="Z97" i="1" s="1"/>
  <c r="U96" i="1"/>
  <c r="Y96" i="1" s="1"/>
  <c r="Z96" i="1" s="1"/>
  <c r="U95" i="1"/>
  <c r="V95" i="1" s="1"/>
  <c r="W95" i="1" s="1"/>
  <c r="AC95" i="1" s="1"/>
  <c r="U94" i="1"/>
  <c r="Y94" i="1" s="1"/>
  <c r="Z94" i="1" s="1"/>
  <c r="U93" i="1"/>
  <c r="Y93" i="1" s="1"/>
  <c r="Z93" i="1" s="1"/>
  <c r="U92" i="1"/>
  <c r="Y92" i="1" s="1"/>
  <c r="Z92" i="1" s="1"/>
  <c r="U91" i="1"/>
  <c r="Y91" i="1" s="1"/>
  <c r="Z91" i="1" s="1"/>
  <c r="U90" i="1"/>
  <c r="Y90" i="1" s="1"/>
  <c r="Z90" i="1" s="1"/>
  <c r="U89" i="1"/>
  <c r="Y89" i="1" s="1"/>
  <c r="Z89" i="1" s="1"/>
  <c r="U88" i="1"/>
  <c r="Y88" i="1" s="1"/>
  <c r="Z88" i="1" s="1"/>
  <c r="U87" i="1"/>
  <c r="V87" i="1" s="1"/>
  <c r="W87" i="1" s="1"/>
  <c r="AC87" i="1" s="1"/>
  <c r="U86" i="1"/>
  <c r="Y86" i="1" s="1"/>
  <c r="Z86" i="1" s="1"/>
  <c r="U85" i="1"/>
  <c r="Y85" i="1" s="1"/>
  <c r="Z85" i="1" s="1"/>
  <c r="U84" i="1"/>
  <c r="Y84" i="1" s="1"/>
  <c r="Z84" i="1" s="1"/>
  <c r="U83" i="1"/>
  <c r="Y83" i="1" s="1"/>
  <c r="Z83" i="1" s="1"/>
  <c r="U82" i="1"/>
  <c r="Y82" i="1" s="1"/>
  <c r="Z82" i="1" s="1"/>
  <c r="U81" i="1"/>
  <c r="Y81" i="1" s="1"/>
  <c r="Z81" i="1" s="1"/>
  <c r="U80" i="1"/>
  <c r="Y80" i="1" s="1"/>
  <c r="Z80" i="1" s="1"/>
  <c r="U79" i="1"/>
  <c r="V79" i="1" s="1"/>
  <c r="W79" i="1" s="1"/>
  <c r="AC79" i="1" s="1"/>
  <c r="U78" i="1"/>
  <c r="Y78" i="1" s="1"/>
  <c r="Z78" i="1" s="1"/>
  <c r="U77" i="1"/>
  <c r="Y77" i="1" s="1"/>
  <c r="Z77" i="1" s="1"/>
  <c r="U76" i="1"/>
  <c r="Y76" i="1" s="1"/>
  <c r="Z76" i="1" s="1"/>
  <c r="U75" i="1"/>
  <c r="Y75" i="1" s="1"/>
  <c r="Z75" i="1" s="1"/>
  <c r="U74" i="1"/>
  <c r="Y74" i="1" s="1"/>
  <c r="Z74" i="1" s="1"/>
  <c r="U73" i="1"/>
  <c r="Y73" i="1" s="1"/>
  <c r="Z73" i="1" s="1"/>
  <c r="U72" i="1"/>
  <c r="Y72" i="1" s="1"/>
  <c r="Z72" i="1" s="1"/>
  <c r="U71" i="1"/>
  <c r="V71" i="1" s="1"/>
  <c r="W71" i="1" s="1"/>
  <c r="AC71" i="1" s="1"/>
  <c r="U70" i="1"/>
  <c r="Y70" i="1" s="1"/>
  <c r="Z70" i="1" s="1"/>
  <c r="U69" i="1"/>
  <c r="Y69" i="1" s="1"/>
  <c r="Z69" i="1" s="1"/>
  <c r="U68" i="1"/>
  <c r="Y68" i="1" s="1"/>
  <c r="Z68" i="1" s="1"/>
  <c r="U67" i="1"/>
  <c r="Y67" i="1" s="1"/>
  <c r="Z67" i="1" s="1"/>
  <c r="U66" i="1"/>
  <c r="Y66" i="1" s="1"/>
  <c r="Z66" i="1" s="1"/>
  <c r="U65" i="1"/>
  <c r="Y65" i="1" s="1"/>
  <c r="Z65" i="1" s="1"/>
  <c r="U64" i="1"/>
  <c r="Y64" i="1" s="1"/>
  <c r="Z64" i="1" s="1"/>
  <c r="U63" i="1"/>
  <c r="V63" i="1" s="1"/>
  <c r="W63" i="1" s="1"/>
  <c r="AC63" i="1" s="1"/>
  <c r="U62" i="1"/>
  <c r="Y62" i="1" s="1"/>
  <c r="Z62" i="1" s="1"/>
  <c r="U61" i="1"/>
  <c r="Y61" i="1" s="1"/>
  <c r="Z61" i="1" s="1"/>
  <c r="U60" i="1"/>
  <c r="Y60" i="1" s="1"/>
  <c r="Z60" i="1" s="1"/>
  <c r="U59" i="1"/>
  <c r="Y59" i="1" s="1"/>
  <c r="Z59" i="1" s="1"/>
  <c r="U58" i="1"/>
  <c r="Y58" i="1" s="1"/>
  <c r="Z58" i="1" s="1"/>
  <c r="U57" i="1"/>
  <c r="Y57" i="1" s="1"/>
  <c r="Z57" i="1" s="1"/>
  <c r="U56" i="1"/>
  <c r="Y56" i="1" s="1"/>
  <c r="Z56" i="1" s="1"/>
  <c r="U55" i="1"/>
  <c r="V55" i="1" s="1"/>
  <c r="W55" i="1" s="1"/>
  <c r="AC55" i="1" s="1"/>
  <c r="U54" i="1"/>
  <c r="Y54" i="1" s="1"/>
  <c r="Z54" i="1" s="1"/>
  <c r="U53" i="1"/>
  <c r="Y53" i="1" s="1"/>
  <c r="Z53" i="1" s="1"/>
  <c r="U52" i="1"/>
  <c r="Y52" i="1" s="1"/>
  <c r="Z52" i="1" s="1"/>
  <c r="U51" i="1"/>
  <c r="Y51" i="1" s="1"/>
  <c r="Z51" i="1" s="1"/>
  <c r="U50" i="1"/>
  <c r="Y50" i="1" s="1"/>
  <c r="Z50" i="1" s="1"/>
  <c r="U49" i="1"/>
  <c r="Y49" i="1" s="1"/>
  <c r="Z49" i="1" s="1"/>
  <c r="U48" i="1"/>
  <c r="Y48" i="1" s="1"/>
  <c r="Z48" i="1" s="1"/>
  <c r="U47" i="1"/>
  <c r="V47" i="1" s="1"/>
  <c r="W47" i="1" s="1"/>
  <c r="AC47" i="1" s="1"/>
  <c r="U46" i="1"/>
  <c r="Y46" i="1" s="1"/>
  <c r="Z46" i="1" s="1"/>
  <c r="U45" i="1"/>
  <c r="Y45" i="1" s="1"/>
  <c r="Z45" i="1" s="1"/>
  <c r="U44" i="1"/>
  <c r="Y44" i="1" s="1"/>
  <c r="Z44" i="1" s="1"/>
  <c r="U43" i="1"/>
  <c r="Y43" i="1" s="1"/>
  <c r="Z43" i="1" s="1"/>
  <c r="U42" i="1"/>
  <c r="Y42" i="1" s="1"/>
  <c r="Z42" i="1" s="1"/>
  <c r="U41" i="1"/>
  <c r="Y41" i="1" s="1"/>
  <c r="Z41" i="1" s="1"/>
  <c r="U40" i="1"/>
  <c r="Y40" i="1" s="1"/>
  <c r="Z40" i="1" s="1"/>
  <c r="U39" i="1"/>
  <c r="V39" i="1" s="1"/>
  <c r="W39" i="1" s="1"/>
  <c r="AC39" i="1" s="1"/>
  <c r="U38" i="1"/>
  <c r="Y38" i="1" s="1"/>
  <c r="Z38" i="1" s="1"/>
  <c r="U37" i="1"/>
  <c r="Y37" i="1" s="1"/>
  <c r="Z37" i="1" s="1"/>
  <c r="U36" i="1"/>
  <c r="Y36" i="1" s="1"/>
  <c r="Z36" i="1" s="1"/>
  <c r="U35" i="1"/>
  <c r="Y35" i="1" s="1"/>
  <c r="Z35" i="1" s="1"/>
  <c r="U34" i="1"/>
  <c r="Y34" i="1" s="1"/>
  <c r="Z34" i="1" s="1"/>
  <c r="U33" i="1"/>
  <c r="Y33" i="1" s="1"/>
  <c r="Z33" i="1" s="1"/>
  <c r="U32" i="1"/>
  <c r="Y32" i="1" s="1"/>
  <c r="Z32" i="1" s="1"/>
  <c r="U31" i="1"/>
  <c r="V31" i="1" s="1"/>
  <c r="W31" i="1" s="1"/>
  <c r="AC31" i="1" s="1"/>
  <c r="U30" i="1"/>
  <c r="Y30" i="1" s="1"/>
  <c r="Z30" i="1" s="1"/>
  <c r="U29" i="1"/>
  <c r="Y29" i="1" s="1"/>
  <c r="Z29" i="1" s="1"/>
  <c r="U28" i="1"/>
  <c r="Y28" i="1" s="1"/>
  <c r="Z28" i="1" s="1"/>
  <c r="U27" i="1"/>
  <c r="Y27" i="1" s="1"/>
  <c r="Z27" i="1" s="1"/>
  <c r="U26" i="1"/>
  <c r="Y26" i="1" s="1"/>
  <c r="Z26" i="1" s="1"/>
  <c r="U25" i="1"/>
  <c r="Y25" i="1" s="1"/>
  <c r="Z25" i="1" s="1"/>
  <c r="U24" i="1"/>
  <c r="Y24" i="1" s="1"/>
  <c r="Z24" i="1" s="1"/>
  <c r="U23" i="1"/>
  <c r="V23" i="1" s="1"/>
  <c r="W23" i="1" s="1"/>
  <c r="AC23" i="1" s="1"/>
  <c r="U22" i="1"/>
  <c r="Y22" i="1" s="1"/>
  <c r="Z22" i="1" s="1"/>
  <c r="U21" i="1"/>
  <c r="Y21" i="1" s="1"/>
  <c r="Z21" i="1" s="1"/>
  <c r="U20" i="1"/>
  <c r="Y20" i="1" s="1"/>
  <c r="Z20" i="1" s="1"/>
  <c r="U19" i="1"/>
  <c r="Y19" i="1" s="1"/>
  <c r="Z19" i="1" s="1"/>
  <c r="U18" i="1"/>
  <c r="Y18" i="1" s="1"/>
  <c r="Z18" i="1" s="1"/>
  <c r="U17" i="1"/>
  <c r="Y17" i="1" s="1"/>
  <c r="Z17" i="1" s="1"/>
  <c r="U16" i="1"/>
  <c r="Y16" i="1" s="1"/>
  <c r="Z16" i="1" s="1"/>
  <c r="U15" i="1"/>
  <c r="V15" i="1" s="1"/>
  <c r="W15" i="1" s="1"/>
  <c r="AC15" i="1" s="1"/>
  <c r="U14" i="1"/>
  <c r="Y14" i="1" s="1"/>
  <c r="Z14" i="1" s="1"/>
  <c r="U13" i="1"/>
  <c r="Y13" i="1" s="1"/>
  <c r="Z13" i="1" s="1"/>
  <c r="U12" i="1"/>
  <c r="Y12" i="1" s="1"/>
  <c r="Z12" i="1" s="1"/>
  <c r="U11" i="1"/>
  <c r="Y11" i="1" s="1"/>
  <c r="Z11" i="1" s="1"/>
  <c r="U10" i="1"/>
  <c r="Y10" i="1" s="1"/>
  <c r="Z10" i="1" s="1"/>
  <c r="U9" i="1"/>
  <c r="U8" i="1"/>
  <c r="Y8" i="1" s="1"/>
  <c r="Z8" i="1" s="1"/>
  <c r="U7" i="1"/>
  <c r="V7" i="1" s="1"/>
  <c r="W7" i="1" s="1"/>
  <c r="AC7" i="1" s="1"/>
  <c r="U6" i="1"/>
  <c r="Y6" i="1" s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V6" i="1" l="1"/>
  <c r="V10" i="1"/>
  <c r="V14" i="1"/>
  <c r="V18" i="1"/>
  <c r="V22" i="1"/>
  <c r="V26" i="1"/>
  <c r="V30" i="1"/>
  <c r="V34" i="1"/>
  <c r="V38" i="1"/>
  <c r="V42" i="1"/>
  <c r="V46" i="1"/>
  <c r="V50" i="1"/>
  <c r="V54" i="1"/>
  <c r="V58" i="1"/>
  <c r="V62" i="1"/>
  <c r="V66" i="1"/>
  <c r="V70" i="1"/>
  <c r="V74" i="1"/>
  <c r="V78" i="1"/>
  <c r="V82" i="1"/>
  <c r="V86" i="1"/>
  <c r="V90" i="1"/>
  <c r="V94" i="1"/>
  <c r="V98" i="1"/>
  <c r="V102" i="1"/>
  <c r="V106" i="1"/>
  <c r="V110" i="1"/>
  <c r="V114" i="1"/>
  <c r="V118" i="1"/>
  <c r="AB7" i="1"/>
  <c r="AB15" i="1"/>
  <c r="AB23" i="1"/>
  <c r="AB31" i="1"/>
  <c r="AB39" i="1"/>
  <c r="AB47" i="1"/>
  <c r="AB55" i="1"/>
  <c r="AB63" i="1"/>
  <c r="AB71" i="1"/>
  <c r="AB79" i="1"/>
  <c r="AB87" i="1"/>
  <c r="AB95" i="1"/>
  <c r="AB103" i="1"/>
  <c r="AB111" i="1"/>
  <c r="AB119" i="1"/>
  <c r="V8" i="1"/>
  <c r="V12" i="1"/>
  <c r="V16" i="1"/>
  <c r="V20" i="1"/>
  <c r="V24" i="1"/>
  <c r="V28" i="1"/>
  <c r="V32" i="1"/>
  <c r="V36" i="1"/>
  <c r="V40" i="1"/>
  <c r="V44" i="1"/>
  <c r="V48" i="1"/>
  <c r="V52" i="1"/>
  <c r="V56" i="1"/>
  <c r="V60" i="1"/>
  <c r="V64" i="1"/>
  <c r="V68" i="1"/>
  <c r="V72" i="1"/>
  <c r="V76" i="1"/>
  <c r="V80" i="1"/>
  <c r="V84" i="1"/>
  <c r="V88" i="1"/>
  <c r="V92" i="1"/>
  <c r="V96" i="1"/>
  <c r="V100" i="1"/>
  <c r="V104" i="1"/>
  <c r="V108" i="1"/>
  <c r="V112" i="1"/>
  <c r="V116" i="1"/>
  <c r="Y9" i="1"/>
  <c r="Z9" i="1" s="1"/>
  <c r="V9" i="1"/>
  <c r="Y7" i="1"/>
  <c r="Z7" i="1" s="1"/>
  <c r="Y15" i="1"/>
  <c r="Z15" i="1" s="1"/>
  <c r="V17" i="1"/>
  <c r="Y23" i="1"/>
  <c r="Z23" i="1" s="1"/>
  <c r="V25" i="1"/>
  <c r="Y31" i="1"/>
  <c r="Z31" i="1" s="1"/>
  <c r="V33" i="1"/>
  <c r="Y39" i="1"/>
  <c r="Z39" i="1" s="1"/>
  <c r="V41" i="1"/>
  <c r="Y47" i="1"/>
  <c r="Z47" i="1" s="1"/>
  <c r="V49" i="1"/>
  <c r="Y55" i="1"/>
  <c r="Z55" i="1" s="1"/>
  <c r="V57" i="1"/>
  <c r="Y63" i="1"/>
  <c r="Z63" i="1" s="1"/>
  <c r="V65" i="1"/>
  <c r="Y71" i="1"/>
  <c r="Z71" i="1" s="1"/>
  <c r="V73" i="1"/>
  <c r="Y79" i="1"/>
  <c r="Z79" i="1" s="1"/>
  <c r="V81" i="1"/>
  <c r="Y87" i="1"/>
  <c r="Z87" i="1" s="1"/>
  <c r="V89" i="1"/>
  <c r="Y95" i="1"/>
  <c r="Z95" i="1" s="1"/>
  <c r="V97" i="1"/>
  <c r="Y103" i="1"/>
  <c r="Z103" i="1" s="1"/>
  <c r="V105" i="1"/>
  <c r="Y111" i="1"/>
  <c r="Z111" i="1" s="1"/>
  <c r="V113" i="1"/>
  <c r="Y119" i="1"/>
  <c r="Z119" i="1" s="1"/>
  <c r="V11" i="1"/>
  <c r="V19" i="1"/>
  <c r="V27" i="1"/>
  <c r="V35" i="1"/>
  <c r="V43" i="1"/>
  <c r="V51" i="1"/>
  <c r="V59" i="1"/>
  <c r="V67" i="1"/>
  <c r="V75" i="1"/>
  <c r="V83" i="1"/>
  <c r="V91" i="1"/>
  <c r="V99" i="1"/>
  <c r="V107" i="1"/>
  <c r="V115" i="1"/>
  <c r="V120" i="1"/>
  <c r="V13" i="1"/>
  <c r="V21" i="1"/>
  <c r="V29" i="1"/>
  <c r="V37" i="1"/>
  <c r="V45" i="1"/>
  <c r="V53" i="1"/>
  <c r="V61" i="1"/>
  <c r="V69" i="1"/>
  <c r="V77" i="1"/>
  <c r="V85" i="1"/>
  <c r="V93" i="1"/>
  <c r="V101" i="1"/>
  <c r="V109" i="1"/>
  <c r="V117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W61" i="1" l="1"/>
  <c r="AC61" i="1" s="1"/>
  <c r="AB61" i="1"/>
  <c r="W99" i="1"/>
  <c r="AC99" i="1" s="1"/>
  <c r="AB99" i="1"/>
  <c r="W9" i="1"/>
  <c r="AC9" i="1" s="1"/>
  <c r="AB9" i="1"/>
  <c r="W60" i="1"/>
  <c r="AC60" i="1" s="1"/>
  <c r="AB60" i="1"/>
  <c r="W106" i="1"/>
  <c r="AC106" i="1" s="1"/>
  <c r="AB106" i="1"/>
  <c r="W74" i="1"/>
  <c r="AC74" i="1" s="1"/>
  <c r="AB74" i="1"/>
  <c r="W101" i="1"/>
  <c r="AC101" i="1" s="1"/>
  <c r="AB101" i="1"/>
  <c r="W91" i="1"/>
  <c r="AC91" i="1" s="1"/>
  <c r="AB91" i="1"/>
  <c r="W97" i="1"/>
  <c r="AC97" i="1" s="1"/>
  <c r="AB97" i="1"/>
  <c r="W33" i="1"/>
  <c r="AC33" i="1" s="1"/>
  <c r="AB33" i="1"/>
  <c r="W56" i="1"/>
  <c r="AC56" i="1" s="1"/>
  <c r="AB56" i="1"/>
  <c r="W24" i="1"/>
  <c r="AC24" i="1" s="1"/>
  <c r="AB24" i="1"/>
  <c r="W102" i="1"/>
  <c r="AC102" i="1" s="1"/>
  <c r="AB102" i="1"/>
  <c r="W70" i="1"/>
  <c r="AC70" i="1" s="1"/>
  <c r="AB70" i="1"/>
  <c r="W38" i="1"/>
  <c r="AC38" i="1" s="1"/>
  <c r="AB38" i="1"/>
  <c r="W6" i="1"/>
  <c r="AC6" i="1" s="1"/>
  <c r="AB6" i="1"/>
  <c r="W93" i="1"/>
  <c r="AC93" i="1" s="1"/>
  <c r="AB93" i="1"/>
  <c r="W29" i="1"/>
  <c r="AC29" i="1" s="1"/>
  <c r="AB29" i="1"/>
  <c r="W83" i="1"/>
  <c r="AC83" i="1" s="1"/>
  <c r="AB83" i="1"/>
  <c r="W19" i="1"/>
  <c r="AC19" i="1" s="1"/>
  <c r="AB19" i="1"/>
  <c r="W116" i="1"/>
  <c r="AC116" i="1" s="1"/>
  <c r="AB116" i="1"/>
  <c r="W84" i="1"/>
  <c r="AC84" i="1" s="1"/>
  <c r="AB84" i="1"/>
  <c r="W52" i="1"/>
  <c r="AC52" i="1" s="1"/>
  <c r="AB52" i="1"/>
  <c r="W20" i="1"/>
  <c r="AC20" i="1" s="1"/>
  <c r="AB20" i="1"/>
  <c r="W98" i="1"/>
  <c r="AC98" i="1" s="1"/>
  <c r="AB98" i="1"/>
  <c r="W66" i="1"/>
  <c r="AC66" i="1" s="1"/>
  <c r="AB66" i="1"/>
  <c r="W34" i="1"/>
  <c r="AC34" i="1" s="1"/>
  <c r="AB34" i="1"/>
  <c r="W51" i="1"/>
  <c r="AC51" i="1" s="1"/>
  <c r="AB51" i="1"/>
  <c r="W109" i="1"/>
  <c r="AC109" i="1" s="1"/>
  <c r="AB109" i="1"/>
  <c r="W35" i="1"/>
  <c r="AC35" i="1" s="1"/>
  <c r="AB35" i="1"/>
  <c r="W92" i="1"/>
  <c r="AC92" i="1" s="1"/>
  <c r="AB92" i="1"/>
  <c r="W28" i="1"/>
  <c r="AC28" i="1" s="1"/>
  <c r="AB28" i="1"/>
  <c r="W42" i="1"/>
  <c r="AC42" i="1" s="1"/>
  <c r="AB42" i="1"/>
  <c r="W37" i="1"/>
  <c r="AC37" i="1" s="1"/>
  <c r="AB37" i="1"/>
  <c r="W27" i="1"/>
  <c r="AC27" i="1" s="1"/>
  <c r="AB27" i="1"/>
  <c r="W65" i="1"/>
  <c r="AC65" i="1" s="1"/>
  <c r="AB65" i="1"/>
  <c r="W88" i="1"/>
  <c r="AC88" i="1" s="1"/>
  <c r="AB88" i="1"/>
  <c r="W85" i="1"/>
  <c r="AC85" i="1" s="1"/>
  <c r="AB85" i="1"/>
  <c r="W21" i="1"/>
  <c r="AC21" i="1" s="1"/>
  <c r="AB21" i="1"/>
  <c r="W75" i="1"/>
  <c r="AC75" i="1" s="1"/>
  <c r="AB75" i="1"/>
  <c r="W11" i="1"/>
  <c r="AC11" i="1" s="1"/>
  <c r="AB11" i="1"/>
  <c r="W89" i="1"/>
  <c r="AC89" i="1" s="1"/>
  <c r="AB89" i="1"/>
  <c r="W57" i="1"/>
  <c r="AC57" i="1" s="1"/>
  <c r="AB57" i="1"/>
  <c r="W25" i="1"/>
  <c r="AC25" i="1" s="1"/>
  <c r="AB25" i="1"/>
  <c r="W112" i="1"/>
  <c r="AC112" i="1" s="1"/>
  <c r="AB112" i="1"/>
  <c r="W80" i="1"/>
  <c r="AC80" i="1" s="1"/>
  <c r="AB80" i="1"/>
  <c r="W48" i="1"/>
  <c r="AC48" i="1" s="1"/>
  <c r="AB48" i="1"/>
  <c r="W16" i="1"/>
  <c r="AC16" i="1" s="1"/>
  <c r="AB16" i="1"/>
  <c r="W94" i="1"/>
  <c r="AC94" i="1" s="1"/>
  <c r="AB94" i="1"/>
  <c r="W62" i="1"/>
  <c r="AC62" i="1" s="1"/>
  <c r="AB62" i="1"/>
  <c r="W30" i="1"/>
  <c r="AC30" i="1" s="1"/>
  <c r="AB30" i="1"/>
  <c r="W77" i="1"/>
  <c r="AC77" i="1" s="1"/>
  <c r="AB77" i="1"/>
  <c r="W13" i="1"/>
  <c r="AC13" i="1" s="1"/>
  <c r="AB13" i="1"/>
  <c r="W67" i="1"/>
  <c r="AC67" i="1" s="1"/>
  <c r="AB67" i="1"/>
  <c r="W108" i="1"/>
  <c r="AC108" i="1" s="1"/>
  <c r="AB108" i="1"/>
  <c r="W76" i="1"/>
  <c r="AC76" i="1" s="1"/>
  <c r="AB76" i="1"/>
  <c r="W44" i="1"/>
  <c r="AC44" i="1" s="1"/>
  <c r="AB44" i="1"/>
  <c r="W12" i="1"/>
  <c r="AC12" i="1" s="1"/>
  <c r="AB12" i="1"/>
  <c r="W90" i="1"/>
  <c r="AC90" i="1" s="1"/>
  <c r="AB90" i="1"/>
  <c r="W58" i="1"/>
  <c r="AC58" i="1" s="1"/>
  <c r="AB58" i="1"/>
  <c r="W26" i="1"/>
  <c r="AC26" i="1" s="1"/>
  <c r="AB26" i="1"/>
  <c r="W69" i="1"/>
  <c r="AC69" i="1" s="1"/>
  <c r="AB69" i="1"/>
  <c r="W120" i="1"/>
  <c r="AC120" i="1" s="1"/>
  <c r="AB120" i="1"/>
  <c r="W59" i="1"/>
  <c r="AC59" i="1" s="1"/>
  <c r="AB59" i="1"/>
  <c r="W113" i="1"/>
  <c r="AC113" i="1" s="1"/>
  <c r="AB113" i="1"/>
  <c r="W81" i="1"/>
  <c r="AC81" i="1" s="1"/>
  <c r="AB81" i="1"/>
  <c r="W49" i="1"/>
  <c r="AC49" i="1" s="1"/>
  <c r="AB49" i="1"/>
  <c r="W17" i="1"/>
  <c r="AC17" i="1" s="1"/>
  <c r="AB17" i="1"/>
  <c r="W104" i="1"/>
  <c r="AC104" i="1" s="1"/>
  <c r="AB104" i="1"/>
  <c r="W72" i="1"/>
  <c r="AC72" i="1" s="1"/>
  <c r="AB72" i="1"/>
  <c r="W40" i="1"/>
  <c r="AC40" i="1" s="1"/>
  <c r="AB40" i="1"/>
  <c r="W8" i="1"/>
  <c r="AC8" i="1" s="1"/>
  <c r="AB8" i="1"/>
  <c r="W118" i="1"/>
  <c r="AC118" i="1" s="1"/>
  <c r="AB118" i="1"/>
  <c r="W86" i="1"/>
  <c r="AC86" i="1" s="1"/>
  <c r="AB86" i="1"/>
  <c r="W54" i="1"/>
  <c r="AC54" i="1" s="1"/>
  <c r="AB54" i="1"/>
  <c r="W22" i="1"/>
  <c r="AC22" i="1" s="1"/>
  <c r="AB22" i="1"/>
  <c r="W100" i="1"/>
  <c r="AC100" i="1" s="1"/>
  <c r="AB100" i="1"/>
  <c r="W68" i="1"/>
  <c r="AC68" i="1" s="1"/>
  <c r="AB68" i="1"/>
  <c r="W36" i="1"/>
  <c r="AC36" i="1" s="1"/>
  <c r="AB36" i="1"/>
  <c r="W114" i="1"/>
  <c r="AC114" i="1" s="1"/>
  <c r="AB114" i="1"/>
  <c r="W82" i="1"/>
  <c r="AC82" i="1" s="1"/>
  <c r="AB82" i="1"/>
  <c r="W50" i="1"/>
  <c r="AC50" i="1" s="1"/>
  <c r="AB50" i="1"/>
  <c r="W18" i="1"/>
  <c r="AC18" i="1" s="1"/>
  <c r="AB18" i="1"/>
  <c r="W117" i="1"/>
  <c r="AC117" i="1" s="1"/>
  <c r="AB117" i="1"/>
  <c r="W53" i="1"/>
  <c r="AC53" i="1" s="1"/>
  <c r="AB53" i="1"/>
  <c r="W107" i="1"/>
  <c r="AC107" i="1" s="1"/>
  <c r="AB107" i="1"/>
  <c r="W43" i="1"/>
  <c r="AC43" i="1" s="1"/>
  <c r="AB43" i="1"/>
  <c r="W105" i="1"/>
  <c r="AC105" i="1" s="1"/>
  <c r="AB105" i="1"/>
  <c r="W73" i="1"/>
  <c r="AC73" i="1" s="1"/>
  <c r="AB73" i="1"/>
  <c r="W41" i="1"/>
  <c r="AC41" i="1" s="1"/>
  <c r="AB41" i="1"/>
  <c r="W96" i="1"/>
  <c r="AC96" i="1" s="1"/>
  <c r="AB96" i="1"/>
  <c r="W64" i="1"/>
  <c r="AC64" i="1" s="1"/>
  <c r="AB64" i="1"/>
  <c r="W32" i="1"/>
  <c r="AC32" i="1" s="1"/>
  <c r="AB32" i="1"/>
  <c r="W110" i="1"/>
  <c r="AC110" i="1" s="1"/>
  <c r="AB110" i="1"/>
  <c r="W78" i="1"/>
  <c r="AC78" i="1" s="1"/>
  <c r="AB78" i="1"/>
  <c r="W46" i="1"/>
  <c r="AC46" i="1" s="1"/>
  <c r="AB46" i="1"/>
  <c r="W14" i="1"/>
  <c r="AC14" i="1" s="1"/>
  <c r="AB14" i="1"/>
  <c r="W115" i="1"/>
  <c r="AC115" i="1" s="1"/>
  <c r="AB115" i="1"/>
  <c r="W10" i="1"/>
  <c r="AC10" i="1" s="1"/>
  <c r="AB10" i="1"/>
  <c r="W45" i="1"/>
  <c r="AC45" i="1" s="1"/>
  <c r="AB45" i="1"/>
  <c r="Z6" i="1"/>
  <c r="Z5" i="1" s="1"/>
  <c r="Y5" i="1"/>
  <c r="Y3" i="1" s="1"/>
  <c r="V5" i="1"/>
  <c r="AB5" i="1" s="1"/>
  <c r="W5" i="1" l="1"/>
  <c r="AC5" i="1" s="1"/>
  <c r="AC3" i="1" s="1"/>
  <c r="AB3" i="1"/>
  <c r="V3" i="1"/>
  <c r="V4" i="1"/>
  <c r="Z3" i="1"/>
  <c r="W4" i="1" l="1"/>
  <c r="W3" i="1"/>
</calcChain>
</file>

<file path=xl/sharedStrings.xml><?xml version="1.0" encoding="utf-8"?>
<sst xmlns="http://schemas.openxmlformats.org/spreadsheetml/2006/main" count="743" uniqueCount="388">
  <si>
    <t>Obs</t>
  </si>
  <si>
    <t>statefips</t>
  </si>
  <si>
    <t>countyfips</t>
  </si>
  <si>
    <t>NIPR</t>
  </si>
  <si>
    <t>NUI</t>
  </si>
  <si>
    <t>NIC</t>
  </si>
  <si>
    <t>PCTUI</t>
  </si>
  <si>
    <t>estunins</t>
  </si>
  <si>
    <t>pctunins</t>
  </si>
  <si>
    <t>Adair</t>
  </si>
  <si>
    <t>MO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</si>
  <si>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</si>
  <si>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</si>
  <si>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</si>
  <si>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</si>
  <si>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</si>
  <si>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</si>
  <si>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</si>
  <si>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</si>
  <si>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</si>
  <si>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</si>
  <si>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</si>
  <si>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</si>
  <si>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</si>
  <si>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</si>
  <si>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</si>
  <si>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</si>
  <si>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</si>
  <si>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</si>
  <si>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</si>
  <si>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</si>
  <si>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</si>
  <si>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</si>
  <si>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</si>
  <si>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</si>
  <si>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</si>
  <si>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</si>
  <si>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</si>
  <si>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</si>
  <si>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</si>
  <si>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</si>
  <si>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 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</si>
  <si>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</si>
  <si>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</si>
  <si>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</si>
  <si>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</si>
  <si>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</si>
  <si>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</si>
  <si>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</si>
  <si>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</si>
  <si>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</si>
  <si>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</si>
  <si>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</si>
  <si>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</si>
  <si>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</si>
  <si>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</si>
  <si>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</si>
  <si>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</si>
  <si>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</si>
  <si>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</si>
  <si>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</si>
  <si>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</si>
  <si>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</si>
  <si>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</si>
  <si>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</si>
  <si>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</si>
  <si>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</si>
  <si>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</si>
  <si>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</si>
  <si>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</si>
  <si>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</si>
  <si>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</si>
  <si>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</si>
  <si>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</si>
  <si>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</si>
  <si>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</si>
  <si>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</si>
  <si>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</si>
  <si>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</si>
  <si>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</si>
  <si>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</si>
  <si>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</si>
  <si>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</si>
  <si>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</si>
  <si>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</si>
  <si>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</si>
  <si>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</si>
  <si>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</si>
  <si>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</si>
  <si>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</si>
  <si>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</si>
  <si>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</si>
  <si>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</si>
  <si>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</si>
  <si>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</si>
  <si>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</si>
  <si>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</si>
  <si>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</si>
  <si>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</si>
  <si>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</si>
  <si>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</si>
  <si>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 Charles</t>
  </si>
  <si>
    <t>St Clair</t>
  </si>
  <si>
    <t>Ste. Genevieve</t>
  </si>
  <si>
    <t>St Francois</t>
  </si>
  <si>
    <t>St Louis</t>
  </si>
  <si>
    <t>Saline</t>
  </si>
  <si>
    <t>Schuyler</t>
  </si>
  <si>
    <t>Scotland</t>
  </si>
  <si>
    <t>Scott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</si>
  <si>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</si>
  <si>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</si>
  <si>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</si>
  <si>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</si>
  <si>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</si>
  <si>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</si>
  <si>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</si>
  <si>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</si>
  <si>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</si>
  <si>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</si>
  <si>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</si>
  <si>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</si>
  <si>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</si>
  <si>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</si>
  <si>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St Louis City</t>
  </si>
  <si>
    <t>29001</t>
  </si>
  <si>
    <t>Adair County</t>
  </si>
  <si>
    <t xml:space="preserve">Micropolitan not adjacent to a metro area                                                           </t>
  </si>
  <si>
    <t>29003</t>
  </si>
  <si>
    <t>Andrew County</t>
  </si>
  <si>
    <t xml:space="preserve">Small-in a metro area with fewer than 1 million residents                                           </t>
  </si>
  <si>
    <t>29005</t>
  </si>
  <si>
    <t>Atchison County</t>
  </si>
  <si>
    <t xml:space="preserve">Noncore adjacent to micro area and does not contain a town of at least 2,500 residents              </t>
  </si>
  <si>
    <t>29007</t>
  </si>
  <si>
    <t>Audrain County</t>
  </si>
  <si>
    <t xml:space="preserve">Micropolitan adjacent to a small metro area                                                         </t>
  </si>
  <si>
    <t>29009</t>
  </si>
  <si>
    <t>Barry County</t>
  </si>
  <si>
    <t xml:space="preserve">Noncore adjacent to a small metro with town of at least 2,500 residents                             </t>
  </si>
  <si>
    <t>29011</t>
  </si>
  <si>
    <t>Barton County</t>
  </si>
  <si>
    <t>29013</t>
  </si>
  <si>
    <t>Bates County</t>
  </si>
  <si>
    <t xml:space="preserve">Large-in a metro area with at least 1 million residents or more                                     </t>
  </si>
  <si>
    <t>29015</t>
  </si>
  <si>
    <t>Benton County</t>
  </si>
  <si>
    <t>29017</t>
  </si>
  <si>
    <t>Bollinger County</t>
  </si>
  <si>
    <t>29019</t>
  </si>
  <si>
    <t>Boone County</t>
  </si>
  <si>
    <t>29021</t>
  </si>
  <si>
    <t>Buchanan County</t>
  </si>
  <si>
    <t>29023</t>
  </si>
  <si>
    <t>Butler County</t>
  </si>
  <si>
    <t>29025</t>
  </si>
  <si>
    <t>Caldwell County</t>
  </si>
  <si>
    <t>29027</t>
  </si>
  <si>
    <t>Callaway County</t>
  </si>
  <si>
    <t>29029</t>
  </si>
  <si>
    <t>Camden County</t>
  </si>
  <si>
    <t xml:space="preserve">Noncore adjacent to micro area and contains a town of 2,500-19,999 residents                        </t>
  </si>
  <si>
    <t>29031</t>
  </si>
  <si>
    <t>Cape Girardeau County</t>
  </si>
  <si>
    <t>29033</t>
  </si>
  <si>
    <t>Carroll County</t>
  </si>
  <si>
    <t xml:space="preserve">Noncore adjacent to a large metro area                                                              </t>
  </si>
  <si>
    <t>29035</t>
  </si>
  <si>
    <t>Carter County</t>
  </si>
  <si>
    <t>29037</t>
  </si>
  <si>
    <t>Cass County</t>
  </si>
  <si>
    <t>29039</t>
  </si>
  <si>
    <t>Cedar County</t>
  </si>
  <si>
    <t>29041</t>
  </si>
  <si>
    <t>Chariton County</t>
  </si>
  <si>
    <t>29043</t>
  </si>
  <si>
    <t>Christian County</t>
  </si>
  <si>
    <t>29045</t>
  </si>
  <si>
    <t>Clark County</t>
  </si>
  <si>
    <t>29047</t>
  </si>
  <si>
    <t>Clay County</t>
  </si>
  <si>
    <t>29049</t>
  </si>
  <si>
    <t>Clinton County</t>
  </si>
  <si>
    <t>29051</t>
  </si>
  <si>
    <t>Cole County</t>
  </si>
  <si>
    <t>29053</t>
  </si>
  <si>
    <t>Cooper County</t>
  </si>
  <si>
    <t>29055</t>
  </si>
  <si>
    <t>Crawford County</t>
  </si>
  <si>
    <t>29057</t>
  </si>
  <si>
    <t>Dade County</t>
  </si>
  <si>
    <t xml:space="preserve">Noncore adjacent to a small metro and does not contain a town of at least 2,500 residents           </t>
  </si>
  <si>
    <t>29059</t>
  </si>
  <si>
    <t>Dallas County</t>
  </si>
  <si>
    <t>29061</t>
  </si>
  <si>
    <t>Daviess County</t>
  </si>
  <si>
    <t>29063</t>
  </si>
  <si>
    <t>DeKalb County</t>
  </si>
  <si>
    <t>29065</t>
  </si>
  <si>
    <t>Dent County</t>
  </si>
  <si>
    <t>29067</t>
  </si>
  <si>
    <t>Douglas County</t>
  </si>
  <si>
    <t>29069</t>
  </si>
  <si>
    <t>Dunklin County</t>
  </si>
  <si>
    <t>29071</t>
  </si>
  <si>
    <t>Franklin County</t>
  </si>
  <si>
    <t>29073</t>
  </si>
  <si>
    <t>Gasconade County</t>
  </si>
  <si>
    <t>29075</t>
  </si>
  <si>
    <t>Gentry County</t>
  </si>
  <si>
    <t>29077</t>
  </si>
  <si>
    <t>Greene County</t>
  </si>
  <si>
    <t>29079</t>
  </si>
  <si>
    <t>Grundy County</t>
  </si>
  <si>
    <t xml:space="preserve">Noncore not adjacent to a metro/micro area and contains a town of 2,500  or more residents          </t>
  </si>
  <si>
    <t>29081</t>
  </si>
  <si>
    <t>Harrison County</t>
  </si>
  <si>
    <t>29083</t>
  </si>
  <si>
    <t>Henry County</t>
  </si>
  <si>
    <t>29085</t>
  </si>
  <si>
    <t>Hickory County</t>
  </si>
  <si>
    <t>29087</t>
  </si>
  <si>
    <t>Holt County</t>
  </si>
  <si>
    <t>29089</t>
  </si>
  <si>
    <t>Howard County</t>
  </si>
  <si>
    <t>29091</t>
  </si>
  <si>
    <t>Howell County</t>
  </si>
  <si>
    <t>29093</t>
  </si>
  <si>
    <t>Iron County</t>
  </si>
  <si>
    <t>29095</t>
  </si>
  <si>
    <t>Jackson County</t>
  </si>
  <si>
    <t>29097</t>
  </si>
  <si>
    <t>Jasper County</t>
  </si>
  <si>
    <t>29099</t>
  </si>
  <si>
    <t>Jefferson County</t>
  </si>
  <si>
    <t>29101</t>
  </si>
  <si>
    <t>Johnson County</t>
  </si>
  <si>
    <t xml:space="preserve">Micropolitan adjacent to a large metro area                                                         </t>
  </si>
  <si>
    <t>29103</t>
  </si>
  <si>
    <t>Knox County</t>
  </si>
  <si>
    <t>29105</t>
  </si>
  <si>
    <t>Laclede County</t>
  </si>
  <si>
    <t>29107</t>
  </si>
  <si>
    <t>Lafayette County</t>
  </si>
  <si>
    <t>29109</t>
  </si>
  <si>
    <t>Lawrence County</t>
  </si>
  <si>
    <t>29111</t>
  </si>
  <si>
    <t>Lewis County</t>
  </si>
  <si>
    <t>29113</t>
  </si>
  <si>
    <t>Lincoln County</t>
  </si>
  <si>
    <t>29115</t>
  </si>
  <si>
    <t>Linn County</t>
  </si>
  <si>
    <t>29117</t>
  </si>
  <si>
    <t>Livingston County</t>
  </si>
  <si>
    <t>29119</t>
  </si>
  <si>
    <t>McDonald County</t>
  </si>
  <si>
    <t>29121</t>
  </si>
  <si>
    <t>Macon County</t>
  </si>
  <si>
    <t>29123</t>
  </si>
  <si>
    <t>Madison County</t>
  </si>
  <si>
    <t>29125</t>
  </si>
  <si>
    <t>Maries County</t>
  </si>
  <si>
    <t>29127</t>
  </si>
  <si>
    <t>Marion County</t>
  </si>
  <si>
    <t>29129</t>
  </si>
  <si>
    <t>Mercer County</t>
  </si>
  <si>
    <t xml:space="preserve">Noncore not adjacent to a metro/micro area and does not contain a town of at least 2,500 residents  </t>
  </si>
  <si>
    <t>29131</t>
  </si>
  <si>
    <t>Miller County</t>
  </si>
  <si>
    <t>29133</t>
  </si>
  <si>
    <t>Mississippi County</t>
  </si>
  <si>
    <t>29135</t>
  </si>
  <si>
    <t>Moniteau County</t>
  </si>
  <si>
    <t>29137</t>
  </si>
  <si>
    <t>Monroe County</t>
  </si>
  <si>
    <t>29139</t>
  </si>
  <si>
    <t>Montgomery County</t>
  </si>
  <si>
    <t>29141</t>
  </si>
  <si>
    <t>Morgan County</t>
  </si>
  <si>
    <t>29143</t>
  </si>
  <si>
    <t>New Madrid County</t>
  </si>
  <si>
    <t>29145</t>
  </si>
  <si>
    <t>Newton County</t>
  </si>
  <si>
    <t>29147</t>
  </si>
  <si>
    <t>Nodaway County</t>
  </si>
  <si>
    <t>29149</t>
  </si>
  <si>
    <t>Oregon County</t>
  </si>
  <si>
    <t>29151</t>
  </si>
  <si>
    <t>Osage County</t>
  </si>
  <si>
    <t>29153</t>
  </si>
  <si>
    <t>Ozark County</t>
  </si>
  <si>
    <t>29155</t>
  </si>
  <si>
    <t>Pemiscot County</t>
  </si>
  <si>
    <t>29157</t>
  </si>
  <si>
    <t>Perry County</t>
  </si>
  <si>
    <t>29159</t>
  </si>
  <si>
    <t>Pettis County</t>
  </si>
  <si>
    <t>29161</t>
  </si>
  <si>
    <t>Phelps County</t>
  </si>
  <si>
    <t>29163</t>
  </si>
  <si>
    <t>Pike County</t>
  </si>
  <si>
    <t>29165</t>
  </si>
  <si>
    <t>Platte County</t>
  </si>
  <si>
    <t>29167</t>
  </si>
  <si>
    <t>Polk County</t>
  </si>
  <si>
    <t>29169</t>
  </si>
  <si>
    <t>Pulaski County</t>
  </si>
  <si>
    <t>29171</t>
  </si>
  <si>
    <t>Putnam County</t>
  </si>
  <si>
    <t>29173</t>
  </si>
  <si>
    <t>Ralls County</t>
  </si>
  <si>
    <t>29175</t>
  </si>
  <si>
    <t>Randolph County</t>
  </si>
  <si>
    <t>29177</t>
  </si>
  <si>
    <t>Ray County</t>
  </si>
  <si>
    <t>29179</t>
  </si>
  <si>
    <t>Reynolds County</t>
  </si>
  <si>
    <t>29181</t>
  </si>
  <si>
    <t>Ripley County</t>
  </si>
  <si>
    <t>29183</t>
  </si>
  <si>
    <t>St. Charles County</t>
  </si>
  <si>
    <t>29185</t>
  </si>
  <si>
    <t>St. Clair County</t>
  </si>
  <si>
    <t>29186</t>
  </si>
  <si>
    <t>Ste. Genevieve County</t>
  </si>
  <si>
    <t>29187</t>
  </si>
  <si>
    <t>St. Francois County</t>
  </si>
  <si>
    <t>29189</t>
  </si>
  <si>
    <t>St. Louis County</t>
  </si>
  <si>
    <t>29195</t>
  </si>
  <si>
    <t>Saline County</t>
  </si>
  <si>
    <t>29197</t>
  </si>
  <si>
    <t>Schuyler County</t>
  </si>
  <si>
    <t>29199</t>
  </si>
  <si>
    <t>Scotland County</t>
  </si>
  <si>
    <t>29201</t>
  </si>
  <si>
    <t>Scott County</t>
  </si>
  <si>
    <t>29203</t>
  </si>
  <si>
    <t>Shannon County</t>
  </si>
  <si>
    <t>29205</t>
  </si>
  <si>
    <t>Shelby County</t>
  </si>
  <si>
    <t>29207</t>
  </si>
  <si>
    <t>Stoddard County</t>
  </si>
  <si>
    <t>29209</t>
  </si>
  <si>
    <t>Stone County</t>
  </si>
  <si>
    <t>29211</t>
  </si>
  <si>
    <t>Sullivan County</t>
  </si>
  <si>
    <t>29213</t>
  </si>
  <si>
    <t>Taney County</t>
  </si>
  <si>
    <t>29215</t>
  </si>
  <si>
    <t>Texas County</t>
  </si>
  <si>
    <t>29217</t>
  </si>
  <si>
    <t>Vernon County</t>
  </si>
  <si>
    <t>29219</t>
  </si>
  <si>
    <t>Warren County</t>
  </si>
  <si>
    <t>29221</t>
  </si>
  <si>
    <t>Washington County</t>
  </si>
  <si>
    <t>29223</t>
  </si>
  <si>
    <t>Wayne County</t>
  </si>
  <si>
    <t>29225</t>
  </si>
  <si>
    <t>Webster County</t>
  </si>
  <si>
    <t>29227</t>
  </si>
  <si>
    <t>Worth County</t>
  </si>
  <si>
    <t>29229</t>
  </si>
  <si>
    <t>Wright County</t>
  </si>
  <si>
    <t>29510</t>
  </si>
  <si>
    <t>St. Louis city</t>
  </si>
  <si>
    <t>Urban or Rural</t>
  </si>
  <si>
    <t>Urban</t>
  </si>
  <si>
    <t>Rural</t>
  </si>
  <si>
    <t>Covered by expansion</t>
  </si>
  <si>
    <t>Population</t>
  </si>
  <si>
    <t>Percent of county population covered by expansion</t>
  </si>
  <si>
    <t>Percent of covered persons living in urban/rural:</t>
  </si>
  <si>
    <t>County name</t>
  </si>
  <si>
    <t>TOTAL</t>
  </si>
  <si>
    <t>Estimated uninsured</t>
  </si>
  <si>
    <t>Total population</t>
  </si>
  <si>
    <t>Total spending</t>
  </si>
  <si>
    <t>Region</t>
  </si>
  <si>
    <t>KC</t>
  </si>
  <si>
    <t>STL</t>
  </si>
  <si>
    <t>NE</t>
  </si>
  <si>
    <t>NW</t>
  </si>
  <si>
    <t>SE</t>
  </si>
  <si>
    <t>SW</t>
  </si>
  <si>
    <t>Distribution of covered persons by Missouri regions</t>
  </si>
  <si>
    <t>Distribution of population by Missouri 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</si>
</sst>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.9"/>
      <color rgb="FF000000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rgb="FFC1C1C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1C1C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rgb="FFC1C1C1"/>
      </left>
      <right/>
      <top style="medium">
        <color rgb="FFC1C1C1"/>
      </top>
      <bottom style="double">
        <color indexed="64"/>
      </bottom>
      <diagonal/>
    </border>
    <border>
      <left/>
      <right/>
      <top style="medium">
        <color rgb="FFC1C1C1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4" fontId="0" fillId="0" borderId="0" xfId="2" applyNumberFormat="1" applyFont="1"/>
    <xf numFmtId="10" fontId="0" fillId="0" borderId="0" xfId="2" applyNumberFormat="1" applyFont="1"/>
    <xf numFmtId="165" fontId="3" fillId="0" borderId="0" xfId="1" applyNumberFormat="1" applyFont="1" applyAlignment="1">
      <alignment vertical="top" wrapText="1"/>
    </xf>
    <xf numFmtId="0" fontId="4" fillId="2" borderId="0" xfId="0" applyFont="1" applyFill="1" applyAlignment="1">
      <alignment vertical="center" wrapText="1"/>
    </xf>
    <xf numFmtId="4" fontId="5" fillId="0" borderId="0" xfId="0" applyNumberFormat="1" applyFont="1"/>
    <xf numFmtId="3" fontId="5" fillId="0" borderId="0" xfId="0" applyNumberFormat="1" applyFont="1"/>
    <xf numFmtId="0" fontId="2" fillId="0" borderId="0" xfId="0" applyFont="1" applyBorder="1" applyAlignment="1">
      <alignment horizontal="center" vertical="top" wrapText="1"/>
    </xf>
    <xf numFmtId="165" fontId="3" fillId="0" borderId="0" xfId="0" applyNumberFormat="1" applyFont="1" applyAlignment="1">
      <alignment vertical="top" wrapText="1"/>
    </xf>
    <xf numFmtId="164" fontId="2" fillId="0" borderId="0" xfId="2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166" fontId="3" fillId="0" borderId="0" xfId="0" applyNumberFormat="1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165" fontId="2" fillId="0" borderId="2" xfId="1" applyNumberFormat="1" applyFont="1" applyBorder="1" applyAlignment="1">
      <alignment vertical="top" wrapText="1"/>
    </xf>
    <xf numFmtId="164" fontId="6" fillId="0" borderId="2" xfId="2" applyNumberFormat="1" applyFont="1" applyBorder="1"/>
    <xf numFmtId="0" fontId="6" fillId="0" borderId="2" xfId="0" applyFont="1" applyBorder="1"/>
    <xf numFmtId="166" fontId="2" fillId="0" borderId="2" xfId="0" applyNumberFormat="1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4" xfId="0" applyFont="1" applyBorder="1"/>
    <xf numFmtId="10" fontId="6" fillId="0" borderId="4" xfId="2" applyNumberFormat="1" applyFont="1" applyBorder="1"/>
    <xf numFmtId="0" fontId="6" fillId="0" borderId="5" xfId="0" applyFont="1" applyBorder="1" applyAlignment="1">
      <alignment wrapText="1"/>
    </xf>
    <xf numFmtId="10" fontId="6" fillId="0" borderId="5" xfId="2" applyNumberFormat="1" applyFont="1" applyBorder="1"/>
    <xf numFmtId="165" fontId="0" fillId="0" borderId="0" xfId="1" applyNumberFormat="1" applyFont="1"/>
    <xf numFmtId="164" fontId="6" fillId="0" borderId="0" xfId="2" applyNumberFormat="1" applyFont="1"/>
    <xf numFmtId="0" fontId="2" fillId="0" borderId="9" xfId="0" applyFont="1" applyBorder="1" applyAlignment="1">
      <alignment horizontal="center" vertical="top" wrapText="1"/>
    </xf>
    <xf numFmtId="0" fontId="0" fillId="0" borderId="9" xfId="0" applyBorder="1"/>
    <xf numFmtId="0" fontId="6" fillId="0" borderId="0" xfId="0" applyFont="1"/>
    <xf numFmtId="0" fontId="6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6" fillId="0" borderId="8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120"/>
  <sheetViews>
    <sheetView tabSelected="1" zoomScale="78" zoomScaleNormal="78" workbookViewId="0"/>
  </sheetViews>
  <sheetFormatPr defaultRowHeight="14.4" x14ac:dyDescent="0.3"/>
  <cols>
    <col min="1" max="1" width="18.33203125" customWidth="1"/>
    <col min="2" max="8" width="9.109375" hidden="1" customWidth="1"/>
    <col min="9" max="9" width="12.44140625" bestFit="1" customWidth="1"/>
    <col min="10" max="10" width="9.109375" hidden="1" customWidth="1"/>
    <col min="11" max="11" width="9.109375" style="4" hidden="1" customWidth="1"/>
    <col min="12" max="14" width="9.109375" hidden="1" customWidth="1"/>
    <col min="15" max="15" width="12.6640625" customWidth="1"/>
    <col min="16" max="20" width="9.109375" hidden="1" customWidth="1"/>
    <col min="21" max="21" width="9.109375" customWidth="1"/>
    <col min="22" max="22" width="11.33203125" customWidth="1"/>
    <col min="23" max="23" width="12.44140625" customWidth="1"/>
    <col min="24" max="24" width="3.5546875" customWidth="1"/>
    <col min="25" max="25" width="14.33203125" customWidth="1"/>
    <col min="26" max="26" width="12" customWidth="1"/>
    <col min="27" max="27" width="3.88671875" customWidth="1"/>
    <col min="28" max="29" width="16.6640625" customWidth="1"/>
    <col min="30" max="30" width="9.109375" hidden="1" customWidth="1"/>
    <col min="31" max="31" width="17.6640625" hidden="1" customWidth="1"/>
    <col min="32" max="34" width="9.109375" hidden="1" customWidth="1"/>
    <col min="35" max="35" width="19.109375" hidden="1" customWidth="1"/>
    <col min="36" max="63" width="9.109375" hidden="1" customWidth="1"/>
    <col min="64" max="69" width="0" hidden="1" customWidth="1"/>
    <col min="70" max="70" width="4.5546875" customWidth="1"/>
    <col min="73" max="73" width="10" bestFit="1" customWidth="1"/>
    <col min="78" max="78" width="12.88671875" bestFit="1" customWidth="1"/>
    <col min="79" max="79" width="14.6640625" bestFit="1" customWidth="1"/>
    <col min="80" max="83" width="12.88671875" bestFit="1" customWidth="1"/>
  </cols>
  <sheetData>
    <row r="1" spans="1:83" ht="15" thickBot="1" x14ac:dyDescent="0.35">
      <c r="A1" s="22"/>
      <c r="B1" s="22"/>
      <c r="C1" s="22"/>
      <c r="D1" s="22"/>
      <c r="E1" s="22"/>
      <c r="F1" s="22"/>
      <c r="G1" s="22"/>
      <c r="H1" s="22"/>
      <c r="I1" s="22"/>
      <c r="J1" s="22"/>
      <c r="K1" s="23"/>
      <c r="L1" s="22"/>
      <c r="M1" s="22"/>
      <c r="N1" s="22"/>
      <c r="O1" s="22"/>
      <c r="P1" s="22"/>
      <c r="Q1" s="22"/>
      <c r="R1" s="22"/>
      <c r="S1" s="22"/>
      <c r="T1" s="22"/>
      <c r="U1" s="22"/>
      <c r="V1" s="34" t="s">
        <v>370</v>
      </c>
      <c r="W1" s="34"/>
      <c r="X1" s="22"/>
      <c r="Y1" s="34" t="s">
        <v>371</v>
      </c>
      <c r="Z1" s="34"/>
      <c r="AA1" s="22"/>
      <c r="AB1" s="34" t="s">
        <v>378</v>
      </c>
      <c r="AC1" s="35"/>
      <c r="BL1" t="s">
        <v>379</v>
      </c>
      <c r="BS1" s="30" t="s">
        <v>386</v>
      </c>
      <c r="BT1" s="30"/>
      <c r="BU1" s="30"/>
      <c r="BV1" s="30"/>
      <c r="BW1" s="30"/>
      <c r="BX1" s="30"/>
      <c r="BZ1" s="30" t="s">
        <v>387</v>
      </c>
      <c r="CA1" s="30"/>
      <c r="CB1" s="30"/>
      <c r="CC1" s="30"/>
      <c r="CD1" s="30"/>
      <c r="CE1" s="30"/>
    </row>
    <row r="2" spans="1:83" ht="28.2" thickBot="1" x14ac:dyDescent="0.35">
      <c r="A2" s="24" t="s">
        <v>374</v>
      </c>
      <c r="B2" s="19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</v>
      </c>
      <c r="I2" s="20" t="s">
        <v>376</v>
      </c>
      <c r="J2" s="20" t="s">
        <v>8</v>
      </c>
      <c r="K2" s="25"/>
      <c r="L2" s="19" t="s">
        <v>0</v>
      </c>
      <c r="M2" s="20" t="s">
        <v>1</v>
      </c>
      <c r="N2" s="20" t="s">
        <v>2</v>
      </c>
      <c r="O2" s="20" t="s">
        <v>377</v>
      </c>
      <c r="P2" s="20" t="s">
        <v>4</v>
      </c>
      <c r="Q2" s="20" t="s">
        <v>5</v>
      </c>
      <c r="R2" s="20" t="s">
        <v>6</v>
      </c>
      <c r="S2" s="20" t="s">
        <v>7</v>
      </c>
      <c r="T2" s="20" t="s">
        <v>8</v>
      </c>
      <c r="U2" s="21" t="s">
        <v>367</v>
      </c>
      <c r="V2" s="21" t="s">
        <v>369</v>
      </c>
      <c r="W2" s="21" t="s">
        <v>368</v>
      </c>
      <c r="X2" s="21"/>
      <c r="Y2" s="21" t="s">
        <v>369</v>
      </c>
      <c r="Z2" s="21" t="s">
        <v>368</v>
      </c>
      <c r="AA2" s="21"/>
      <c r="AB2" s="21" t="s">
        <v>369</v>
      </c>
      <c r="AC2" s="28" t="s">
        <v>368</v>
      </c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 t="s">
        <v>380</v>
      </c>
      <c r="BM2" s="29" t="s">
        <v>381</v>
      </c>
      <c r="BN2" s="29" t="s">
        <v>382</v>
      </c>
      <c r="BO2" s="29" t="s">
        <v>383</v>
      </c>
      <c r="BP2" s="29" t="s">
        <v>384</v>
      </c>
      <c r="BQ2" s="29" t="s">
        <v>385</v>
      </c>
      <c r="BR2" s="29"/>
      <c r="BS2" s="31" t="s">
        <v>380</v>
      </c>
      <c r="BT2" s="31" t="s">
        <v>381</v>
      </c>
      <c r="BU2" s="31" t="s">
        <v>382</v>
      </c>
      <c r="BV2" s="31" t="s">
        <v>383</v>
      </c>
      <c r="BW2" s="31" t="s">
        <v>384</v>
      </c>
      <c r="BX2" s="31" t="s">
        <v>385</v>
      </c>
      <c r="BY2" s="29"/>
      <c r="BZ2" s="31" t="s">
        <v>380</v>
      </c>
      <c r="CA2" s="31" t="s">
        <v>381</v>
      </c>
      <c r="CB2" s="31" t="s">
        <v>382</v>
      </c>
      <c r="CC2" s="31" t="s">
        <v>383</v>
      </c>
      <c r="CD2" s="31" t="s">
        <v>384</v>
      </c>
      <c r="CE2" s="31" t="s">
        <v>385</v>
      </c>
    </row>
    <row r="3" spans="1:83" ht="15" thickTop="1" x14ac:dyDescent="0.3">
      <c r="B3" s="32" t="s">
        <v>373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9"/>
      <c r="Q3" s="9"/>
      <c r="R3" s="9"/>
      <c r="S3" s="9"/>
      <c r="T3" s="9"/>
      <c r="U3" s="9"/>
      <c r="V3" s="11">
        <f>+V5/($I$5)</f>
        <v>0.32561842418987758</v>
      </c>
      <c r="W3" s="11">
        <f>+W5/($I$5)</f>
        <v>0.6743814891080524</v>
      </c>
      <c r="X3" s="9"/>
      <c r="Y3" s="11">
        <f>+Y5/($Y$5+$Z$5)</f>
        <v>0.23758175804367015</v>
      </c>
      <c r="Z3" s="11">
        <f>+Z5/($Y$5+$Z$5)</f>
        <v>0.76241824195632979</v>
      </c>
      <c r="AA3" s="9"/>
      <c r="AB3" s="11">
        <f>+AB5/($AB$5+$AC$5)</f>
        <v>0.32561845242167148</v>
      </c>
      <c r="AC3" s="11">
        <f>+AC5/($AB$5+$AC$5)</f>
        <v>0.67438154757832858</v>
      </c>
      <c r="BS3" s="27">
        <f>+BS5/$I$5</f>
        <v>0.18556740002167549</v>
      </c>
      <c r="BT3" s="27">
        <f t="shared" ref="BT3:BX3" si="0">+BT5/$I$5</f>
        <v>0.23769060366316244</v>
      </c>
      <c r="BU3" s="27">
        <f t="shared" si="0"/>
        <v>0.11080502872006068</v>
      </c>
      <c r="BV3" s="27">
        <f t="shared" si="0"/>
        <v>7.6642462338788325E-2</v>
      </c>
      <c r="BW3" s="27">
        <f t="shared" si="0"/>
        <v>0.14937882301939956</v>
      </c>
      <c r="BX3" s="27">
        <f t="shared" si="0"/>
        <v>0.2399155955348434</v>
      </c>
      <c r="BZ3" s="27">
        <f>+BZ5/$O$5</f>
        <v>0.19740144131351914</v>
      </c>
      <c r="CA3" s="27">
        <f t="shared" ref="CA3:CE3" si="1">+CA5/$O$5</f>
        <v>0.33722469261117205</v>
      </c>
      <c r="CB3" s="27">
        <f t="shared" si="1"/>
        <v>0.10474161801373186</v>
      </c>
      <c r="CC3" s="27">
        <f t="shared" si="1"/>
        <v>7.2198820368791841E-2</v>
      </c>
      <c r="CD3" s="27">
        <f t="shared" si="1"/>
        <v>0.11161886027978914</v>
      </c>
      <c r="CE3" s="27">
        <f t="shared" si="1"/>
        <v>0.17681456741299598</v>
      </c>
    </row>
    <row r="4" spans="1:83" x14ac:dyDescent="0.3">
      <c r="B4" s="32" t="s">
        <v>372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9"/>
      <c r="Q4" s="9"/>
      <c r="R4" s="9"/>
      <c r="S4" s="9"/>
      <c r="T4" s="9"/>
      <c r="U4" s="9"/>
      <c r="V4" s="11">
        <f>+V5/Y5</f>
        <v>6.387544497301674E-2</v>
      </c>
      <c r="W4" s="11">
        <f>+W5/Z5</f>
        <v>4.1224027778256241E-2</v>
      </c>
      <c r="X4" s="9"/>
      <c r="Y4" s="9"/>
      <c r="Z4" s="9"/>
      <c r="AA4" s="9"/>
      <c r="AB4" s="9"/>
      <c r="AC4" s="9"/>
    </row>
    <row r="5" spans="1:83" x14ac:dyDescent="0.3">
      <c r="A5" s="17" t="s">
        <v>375</v>
      </c>
      <c r="B5" s="12">
        <v>151522</v>
      </c>
      <c r="C5" s="14">
        <v>29</v>
      </c>
      <c r="D5" s="14">
        <v>0</v>
      </c>
      <c r="E5" s="14">
        <v>1020122</v>
      </c>
      <c r="F5" s="14">
        <v>205839</v>
      </c>
      <c r="G5" s="14">
        <v>814283</v>
      </c>
      <c r="H5" s="14">
        <v>20.2</v>
      </c>
      <c r="I5" s="15">
        <v>230675</v>
      </c>
      <c r="J5" s="14">
        <v>0.22611999999999999</v>
      </c>
      <c r="K5" s="16">
        <f>+I5/O5</f>
        <v>4.6605595338369651E-2</v>
      </c>
      <c r="L5" s="12">
        <v>151519</v>
      </c>
      <c r="M5" s="14">
        <v>29</v>
      </c>
      <c r="N5" s="14">
        <v>0</v>
      </c>
      <c r="O5" s="15">
        <v>4949513</v>
      </c>
      <c r="P5" s="14">
        <v>562414</v>
      </c>
      <c r="Q5" s="14">
        <v>4387099</v>
      </c>
      <c r="R5" s="14">
        <v>11.4</v>
      </c>
      <c r="S5" s="14">
        <v>562414</v>
      </c>
      <c r="T5" s="14">
        <v>0.11362999999999999</v>
      </c>
      <c r="U5" s="14"/>
      <c r="V5" s="15">
        <f>SUM(V6:V120)</f>
        <v>75112.030000000013</v>
      </c>
      <c r="W5" s="15">
        <f>SUM(W6:W120)</f>
        <v>155562.94999999998</v>
      </c>
      <c r="X5" s="15"/>
      <c r="Y5" s="15">
        <f>SUM(Y6:Y120)</f>
        <v>1175914</v>
      </c>
      <c r="Z5" s="15">
        <f>SUM(Z6:Z120)</f>
        <v>3773599</v>
      </c>
      <c r="AA5" s="14"/>
      <c r="AB5" s="18">
        <f>+V5*464*12</f>
        <v>418223783.04000008</v>
      </c>
      <c r="AC5" s="18">
        <f>+W5*464*12</f>
        <v>866174505.5999999</v>
      </c>
      <c r="BS5" s="15">
        <f t="shared" ref="BS5:BX5" si="2">SUM(BS6:BS120)</f>
        <v>42805.759999999995</v>
      </c>
      <c r="BT5" s="15">
        <f t="shared" si="2"/>
        <v>54829.279999999999</v>
      </c>
      <c r="BU5" s="15">
        <f t="shared" si="2"/>
        <v>25559.949999999997</v>
      </c>
      <c r="BV5" s="15">
        <f t="shared" si="2"/>
        <v>17679.499999999996</v>
      </c>
      <c r="BW5" s="15">
        <f t="shared" si="2"/>
        <v>34457.959999999992</v>
      </c>
      <c r="BX5" s="15">
        <f t="shared" si="2"/>
        <v>55342.53</v>
      </c>
      <c r="BZ5" s="15">
        <f t="shared" ref="BZ5" si="3">SUM(BZ6:BZ120)</f>
        <v>977041</v>
      </c>
      <c r="CA5" s="15">
        <f t="shared" ref="CA5" si="4">SUM(CA6:CA120)</f>
        <v>1669098</v>
      </c>
      <c r="CB5" s="15">
        <f t="shared" ref="CB5" si="5">SUM(CB6:CB120)</f>
        <v>518420</v>
      </c>
      <c r="CC5" s="15">
        <f t="shared" ref="CC5" si="6">SUM(CC6:CC120)</f>
        <v>357349</v>
      </c>
      <c r="CD5" s="15">
        <f t="shared" ref="CD5" si="7">SUM(CD6:CD120)</f>
        <v>552459</v>
      </c>
      <c r="CE5" s="15">
        <f t="shared" ref="CE5" si="8">SUM(CE6:CE120)</f>
        <v>875146</v>
      </c>
    </row>
    <row r="6" spans="1:83" x14ac:dyDescent="0.3">
      <c r="A6" t="str">
        <f>+AE6</f>
        <v>Adair</v>
      </c>
      <c r="B6" s="2">
        <v>151888</v>
      </c>
      <c r="C6" s="1">
        <v>29</v>
      </c>
      <c r="D6" s="1">
        <v>1</v>
      </c>
      <c r="E6" s="1">
        <v>6190</v>
      </c>
      <c r="F6" s="1">
        <v>1265</v>
      </c>
      <c r="G6" s="1">
        <v>4925</v>
      </c>
      <c r="H6" s="1">
        <v>20.399999999999999</v>
      </c>
      <c r="I6" s="5">
        <v>1417.63</v>
      </c>
      <c r="J6" s="1">
        <v>0.22902</v>
      </c>
      <c r="K6" s="3">
        <f t="shared" ref="K6:K69" si="9">+I6/O6</f>
        <v>7.5349739555650053E-2</v>
      </c>
      <c r="L6" s="2">
        <v>151885</v>
      </c>
      <c r="M6" s="1">
        <v>29</v>
      </c>
      <c r="N6" s="1">
        <v>1</v>
      </c>
      <c r="O6" s="5">
        <v>18814</v>
      </c>
      <c r="P6" s="1">
        <v>2418</v>
      </c>
      <c r="Q6" s="1">
        <v>16396</v>
      </c>
      <c r="R6" s="1">
        <v>12.9</v>
      </c>
      <c r="S6" s="1">
        <v>2418</v>
      </c>
      <c r="T6" s="1">
        <v>0.12852</v>
      </c>
      <c r="U6" s="1" t="str">
        <f>IF(AK6&lt;3,"Urban","Rural")</f>
        <v>Rural</v>
      </c>
      <c r="V6" s="5">
        <f>IF(U6="Rural",I6,0)</f>
        <v>1417.63</v>
      </c>
      <c r="W6" s="5">
        <f>+I6-V6</f>
        <v>0</v>
      </c>
      <c r="X6" s="5"/>
      <c r="Y6" s="5">
        <f>IF(U6="Rural",O6,0)</f>
        <v>18814</v>
      </c>
      <c r="Z6" s="5">
        <f>+O6-Y6</f>
        <v>0</v>
      </c>
      <c r="AA6" s="10"/>
      <c r="AB6" s="13">
        <f t="shared" ref="AB6:AB69" si="10">+V6*464*12</f>
        <v>7893363.8400000008</v>
      </c>
      <c r="AC6" s="13">
        <f t="shared" ref="AC6:AC69" si="11">+W6*464*12</f>
        <v>0</v>
      </c>
      <c r="AD6" s="6">
        <v>29001</v>
      </c>
      <c r="AE6" s="6" t="s">
        <v>9</v>
      </c>
      <c r="AF6" s="6" t="s">
        <v>10</v>
      </c>
      <c r="AG6" s="7" t="s">
        <v>125</v>
      </c>
      <c r="AH6" s="7" t="s">
        <v>10</v>
      </c>
      <c r="AI6" s="7" t="s">
        <v>126</v>
      </c>
      <c r="AJ6" s="8">
        <v>25607</v>
      </c>
      <c r="AK6" s="8">
        <v>8</v>
      </c>
      <c r="AL6" t="s">
        <v>127</v>
      </c>
      <c r="BN6">
        <v>1</v>
      </c>
      <c r="BQ6">
        <v>0</v>
      </c>
      <c r="BS6" s="26">
        <f>_xlfn.SINGLE(IF(BL6=1,$I6,0))</f>
        <v>0</v>
      </c>
      <c r="BT6" s="26">
        <f t="shared" ref="BT6:BX6" si="12">_xlfn.SINGLE(IF(BM6=1,$I6,0))</f>
        <v>0</v>
      </c>
      <c r="BU6" s="26">
        <f t="shared" si="12"/>
        <v>1417.63</v>
      </c>
      <c r="BV6" s="26">
        <f t="shared" si="12"/>
        <v>0</v>
      </c>
      <c r="BW6" s="26">
        <f t="shared" si="12"/>
        <v>0</v>
      </c>
      <c r="BX6" s="26">
        <f t="shared" si="12"/>
        <v>0</v>
      </c>
      <c r="BZ6" s="26">
        <f>_xlfn.SINGLE(IF(BL6=1,$O6,0))</f>
        <v>0</v>
      </c>
      <c r="CA6" s="26">
        <f t="shared" ref="CA6:CE6" si="13">_xlfn.SINGLE(IF(BM6=1,$O6,0))</f>
        <v>0</v>
      </c>
      <c r="CB6" s="26">
        <f t="shared" si="13"/>
        <v>18814</v>
      </c>
      <c r="CC6" s="26">
        <f t="shared" si="13"/>
        <v>0</v>
      </c>
      <c r="CD6" s="26">
        <f t="shared" si="13"/>
        <v>0</v>
      </c>
      <c r="CE6" s="26">
        <f t="shared" si="13"/>
        <v>0</v>
      </c>
    </row>
    <row r="7" spans="1:83" x14ac:dyDescent="0.3">
      <c r="A7" t="str">
        <f t="shared" ref="A7:A70" si="14">+AE7</f>
        <v>Andrew</v>
      </c>
      <c r="B7" s="2">
        <v>151984</v>
      </c>
      <c r="C7" s="1">
        <v>29</v>
      </c>
      <c r="D7" s="1">
        <v>3</v>
      </c>
      <c r="E7" s="1">
        <v>2045</v>
      </c>
      <c r="F7" s="1">
        <v>411</v>
      </c>
      <c r="G7" s="1">
        <v>1634</v>
      </c>
      <c r="H7" s="1">
        <v>20.100000000000001</v>
      </c>
      <c r="I7" s="5">
        <v>460.59</v>
      </c>
      <c r="J7" s="1">
        <v>0.22523000000000001</v>
      </c>
      <c r="K7" s="3">
        <f t="shared" si="9"/>
        <v>3.2166352398910539E-2</v>
      </c>
      <c r="L7" s="2">
        <v>151981</v>
      </c>
      <c r="M7" s="1">
        <v>29</v>
      </c>
      <c r="N7" s="1">
        <v>3</v>
      </c>
      <c r="O7" s="5">
        <v>14319</v>
      </c>
      <c r="P7" s="1">
        <v>1344</v>
      </c>
      <c r="Q7" s="1">
        <v>12975</v>
      </c>
      <c r="R7" s="1">
        <v>9.4</v>
      </c>
      <c r="S7" s="1">
        <v>1344</v>
      </c>
      <c r="T7" s="1">
        <v>9.3859999999999999E-2</v>
      </c>
      <c r="U7" s="1" t="str">
        <f t="shared" ref="U7:U70" si="15">IF(AK7&lt;3,"Urban","Rural")</f>
        <v>Urban</v>
      </c>
      <c r="V7" s="5">
        <f t="shared" ref="V7:V70" si="16">IF(U7="Rural",I7,0)</f>
        <v>0</v>
      </c>
      <c r="W7" s="5">
        <f t="shared" ref="W7:W70" si="17">+I7-V7</f>
        <v>460.59</v>
      </c>
      <c r="X7" s="5"/>
      <c r="Y7" s="5">
        <f t="shared" ref="Y7:Y70" si="18">IF(U7="Rural",O7,0)</f>
        <v>0</v>
      </c>
      <c r="Z7" s="5">
        <f t="shared" ref="Z7:Z70" si="19">+O7-Y7</f>
        <v>14319</v>
      </c>
      <c r="AA7" s="10"/>
      <c r="AB7" s="13">
        <f t="shared" si="10"/>
        <v>0</v>
      </c>
      <c r="AC7" s="13">
        <f t="shared" si="11"/>
        <v>2564565.1199999996</v>
      </c>
      <c r="AD7" s="6">
        <v>29003</v>
      </c>
      <c r="AE7" s="6" t="s">
        <v>11</v>
      </c>
      <c r="AF7" s="6" t="s">
        <v>10</v>
      </c>
      <c r="AG7" s="7" t="s">
        <v>128</v>
      </c>
      <c r="AH7" s="7" t="s">
        <v>10</v>
      </c>
      <c r="AI7" s="7" t="s">
        <v>129</v>
      </c>
      <c r="AJ7" s="8">
        <v>17291</v>
      </c>
      <c r="AK7" s="8">
        <v>2</v>
      </c>
      <c r="AL7" t="s">
        <v>130</v>
      </c>
      <c r="BL7">
        <v>1</v>
      </c>
      <c r="BQ7">
        <v>0</v>
      </c>
      <c r="BS7" s="26">
        <f t="shared" ref="BS7:BS70" si="20">_xlfn.SINGLE(IF(BL7=1,$I7,0))</f>
        <v>460.59</v>
      </c>
      <c r="BT7" s="26">
        <f t="shared" ref="BT7:BT70" si="21">_xlfn.SINGLE(IF(BM7=1,$I7,0))</f>
        <v>0</v>
      </c>
      <c r="BU7" s="26">
        <f t="shared" ref="BU7:BU70" si="22">_xlfn.SINGLE(IF(BN7=1,$I7,0))</f>
        <v>0</v>
      </c>
      <c r="BV7" s="26">
        <f t="shared" ref="BV7:BV70" si="23">_xlfn.SINGLE(IF(BO7=1,$I7,0))</f>
        <v>0</v>
      </c>
      <c r="BW7" s="26">
        <f t="shared" ref="BW7:BW70" si="24">_xlfn.SINGLE(IF(BP7=1,$I7,0))</f>
        <v>0</v>
      </c>
      <c r="BX7" s="26">
        <f t="shared" ref="BX7:BX70" si="25">_xlfn.SINGLE(IF(BQ7=1,$I7,0))</f>
        <v>0</v>
      </c>
      <c r="BZ7" s="26">
        <f t="shared" ref="BZ7:BZ70" si="26">_xlfn.SINGLE(IF(BL7=1,$O7,0))</f>
        <v>14319</v>
      </c>
      <c r="CA7" s="26">
        <f t="shared" ref="CA7:CA70" si="27">_xlfn.SINGLE(IF(BM7=1,$O7,0))</f>
        <v>0</v>
      </c>
      <c r="CB7" s="26">
        <f t="shared" ref="CB7:CB70" si="28">_xlfn.SINGLE(IF(BN7=1,$O7,0))</f>
        <v>0</v>
      </c>
      <c r="CC7" s="26">
        <f t="shared" ref="CC7:CC70" si="29">_xlfn.SINGLE(IF(BO7=1,$O7,0))</f>
        <v>0</v>
      </c>
      <c r="CD7" s="26">
        <f t="shared" ref="CD7:CD70" si="30">_xlfn.SINGLE(IF(BP7=1,$O7,0))</f>
        <v>0</v>
      </c>
      <c r="CE7" s="26">
        <f t="shared" ref="CE7:CE70" si="31">_xlfn.SINGLE(IF(BQ7=1,$O7,0))</f>
        <v>0</v>
      </c>
    </row>
    <row r="8" spans="1:83" x14ac:dyDescent="0.3">
      <c r="A8" t="str">
        <f t="shared" si="14"/>
        <v>Atchison</v>
      </c>
      <c r="B8" s="2">
        <v>152080</v>
      </c>
      <c r="C8" s="1">
        <v>29</v>
      </c>
      <c r="D8" s="1">
        <v>5</v>
      </c>
      <c r="E8" s="1">
        <v>764</v>
      </c>
      <c r="F8" s="1">
        <v>169</v>
      </c>
      <c r="G8" s="1">
        <v>595</v>
      </c>
      <c r="H8" s="1">
        <v>22.1</v>
      </c>
      <c r="I8" s="5">
        <v>189.39</v>
      </c>
      <c r="J8" s="1">
        <v>0.24789</v>
      </c>
      <c r="K8" s="3">
        <f t="shared" si="9"/>
        <v>4.9474921630094038E-2</v>
      </c>
      <c r="L8" s="2">
        <v>152077</v>
      </c>
      <c r="M8" s="1">
        <v>29</v>
      </c>
      <c r="N8" s="1">
        <v>5</v>
      </c>
      <c r="O8" s="5">
        <v>3828</v>
      </c>
      <c r="P8" s="1">
        <v>475</v>
      </c>
      <c r="Q8" s="1">
        <v>3353</v>
      </c>
      <c r="R8" s="1">
        <v>12.4</v>
      </c>
      <c r="S8" s="1">
        <v>475</v>
      </c>
      <c r="T8" s="1">
        <v>0.12409000000000001</v>
      </c>
      <c r="U8" s="1" t="str">
        <f t="shared" si="15"/>
        <v>Rural</v>
      </c>
      <c r="V8" s="5">
        <f t="shared" si="16"/>
        <v>189.39</v>
      </c>
      <c r="W8" s="5">
        <f t="shared" si="17"/>
        <v>0</v>
      </c>
      <c r="X8" s="5"/>
      <c r="Y8" s="5">
        <f t="shared" si="18"/>
        <v>3828</v>
      </c>
      <c r="Z8" s="5">
        <f t="shared" si="19"/>
        <v>0</v>
      </c>
      <c r="AA8" s="10"/>
      <c r="AB8" s="13">
        <f t="shared" si="10"/>
        <v>1054523.52</v>
      </c>
      <c r="AC8" s="13">
        <f t="shared" si="11"/>
        <v>0</v>
      </c>
      <c r="AD8" s="6">
        <v>29005</v>
      </c>
      <c r="AE8" s="6" t="s">
        <v>12</v>
      </c>
      <c r="AF8" s="6" t="s">
        <v>10</v>
      </c>
      <c r="AG8" s="7" t="s">
        <v>131</v>
      </c>
      <c r="AH8" s="7" t="s">
        <v>10</v>
      </c>
      <c r="AI8" s="7" t="s">
        <v>132</v>
      </c>
      <c r="AJ8" s="8">
        <v>5685</v>
      </c>
      <c r="AK8" s="8">
        <v>10</v>
      </c>
      <c r="AL8" t="s">
        <v>133</v>
      </c>
      <c r="BO8">
        <v>1</v>
      </c>
      <c r="BQ8">
        <v>0</v>
      </c>
      <c r="BS8" s="26">
        <f t="shared" si="20"/>
        <v>0</v>
      </c>
      <c r="BT8" s="26">
        <f t="shared" si="21"/>
        <v>0</v>
      </c>
      <c r="BU8" s="26">
        <f t="shared" si="22"/>
        <v>0</v>
      </c>
      <c r="BV8" s="26">
        <f t="shared" si="23"/>
        <v>189.39</v>
      </c>
      <c r="BW8" s="26">
        <f t="shared" si="24"/>
        <v>0</v>
      </c>
      <c r="BX8" s="26">
        <f t="shared" si="25"/>
        <v>0</v>
      </c>
      <c r="BZ8" s="26">
        <f t="shared" si="26"/>
        <v>0</v>
      </c>
      <c r="CA8" s="26">
        <f t="shared" si="27"/>
        <v>0</v>
      </c>
      <c r="CB8" s="26">
        <f t="shared" si="28"/>
        <v>0</v>
      </c>
      <c r="CC8" s="26">
        <f t="shared" si="29"/>
        <v>3828</v>
      </c>
      <c r="CD8" s="26">
        <f t="shared" si="30"/>
        <v>0</v>
      </c>
      <c r="CE8" s="26">
        <f t="shared" si="31"/>
        <v>0</v>
      </c>
    </row>
    <row r="9" spans="1:83" x14ac:dyDescent="0.3">
      <c r="A9" t="str">
        <f t="shared" si="14"/>
        <v>Audrain</v>
      </c>
      <c r="B9" s="2">
        <v>152176</v>
      </c>
      <c r="C9" s="1">
        <v>29</v>
      </c>
      <c r="D9" s="1">
        <v>7</v>
      </c>
      <c r="E9" s="1">
        <v>4852</v>
      </c>
      <c r="F9" s="1">
        <v>879</v>
      </c>
      <c r="G9" s="1">
        <v>3973</v>
      </c>
      <c r="H9" s="1">
        <v>18.100000000000001</v>
      </c>
      <c r="I9" s="5">
        <v>985.06</v>
      </c>
      <c r="J9" s="1">
        <v>0.20302000000000001</v>
      </c>
      <c r="K9" s="3">
        <f t="shared" si="9"/>
        <v>5.1998521959459455E-2</v>
      </c>
      <c r="L9" s="2">
        <v>152173</v>
      </c>
      <c r="M9" s="1">
        <v>29</v>
      </c>
      <c r="N9" s="1">
        <v>7</v>
      </c>
      <c r="O9" s="5">
        <v>18944</v>
      </c>
      <c r="P9" s="1">
        <v>2395</v>
      </c>
      <c r="Q9" s="1">
        <v>16549</v>
      </c>
      <c r="R9" s="1">
        <v>12.6</v>
      </c>
      <c r="S9" s="1">
        <v>2395</v>
      </c>
      <c r="T9" s="1">
        <v>0.12642999999999999</v>
      </c>
      <c r="U9" s="1" t="str">
        <f t="shared" si="15"/>
        <v>Rural</v>
      </c>
      <c r="V9" s="5">
        <f t="shared" si="16"/>
        <v>985.06</v>
      </c>
      <c r="W9" s="5">
        <f t="shared" si="17"/>
        <v>0</v>
      </c>
      <c r="X9" s="5"/>
      <c r="Y9" s="5">
        <f t="shared" si="18"/>
        <v>18944</v>
      </c>
      <c r="Z9" s="5">
        <f t="shared" si="19"/>
        <v>0</v>
      </c>
      <c r="AA9" s="10"/>
      <c r="AB9" s="13">
        <f t="shared" si="10"/>
        <v>5484814.0800000001</v>
      </c>
      <c r="AC9" s="13">
        <f t="shared" si="11"/>
        <v>0</v>
      </c>
      <c r="AD9" s="6">
        <v>29007</v>
      </c>
      <c r="AE9" s="6" t="s">
        <v>13</v>
      </c>
      <c r="AF9" s="6" t="s">
        <v>10</v>
      </c>
      <c r="AG9" s="7" t="s">
        <v>134</v>
      </c>
      <c r="AH9" s="7" t="s">
        <v>10</v>
      </c>
      <c r="AI9" s="7" t="s">
        <v>135</v>
      </c>
      <c r="AJ9" s="8">
        <v>25529</v>
      </c>
      <c r="AK9" s="8">
        <v>5</v>
      </c>
      <c r="AL9" t="s">
        <v>136</v>
      </c>
      <c r="BN9">
        <v>1</v>
      </c>
      <c r="BQ9">
        <v>0</v>
      </c>
      <c r="BS9" s="26">
        <f t="shared" si="20"/>
        <v>0</v>
      </c>
      <c r="BT9" s="26">
        <f t="shared" si="21"/>
        <v>0</v>
      </c>
      <c r="BU9" s="26">
        <f t="shared" si="22"/>
        <v>985.06</v>
      </c>
      <c r="BV9" s="26">
        <f t="shared" si="23"/>
        <v>0</v>
      </c>
      <c r="BW9" s="26">
        <f t="shared" si="24"/>
        <v>0</v>
      </c>
      <c r="BX9" s="26">
        <f t="shared" si="25"/>
        <v>0</v>
      </c>
      <c r="BZ9" s="26">
        <f t="shared" si="26"/>
        <v>0</v>
      </c>
      <c r="CA9" s="26">
        <f t="shared" si="27"/>
        <v>0</v>
      </c>
      <c r="CB9" s="26">
        <f t="shared" si="28"/>
        <v>18944</v>
      </c>
      <c r="CC9" s="26">
        <f t="shared" si="29"/>
        <v>0</v>
      </c>
      <c r="CD9" s="26">
        <f t="shared" si="30"/>
        <v>0</v>
      </c>
      <c r="CE9" s="26">
        <f t="shared" si="31"/>
        <v>0</v>
      </c>
    </row>
    <row r="10" spans="1:83" x14ac:dyDescent="0.3">
      <c r="A10" t="str">
        <f t="shared" si="14"/>
        <v>Barry</v>
      </c>
      <c r="B10" s="2">
        <v>152272</v>
      </c>
      <c r="C10" s="1">
        <v>29</v>
      </c>
      <c r="D10" s="1">
        <v>9</v>
      </c>
      <c r="E10" s="1">
        <v>8401</v>
      </c>
      <c r="F10" s="1">
        <v>2197</v>
      </c>
      <c r="G10" s="1">
        <v>6204</v>
      </c>
      <c r="H10" s="1">
        <v>26.2</v>
      </c>
      <c r="I10" s="5">
        <v>2462.08</v>
      </c>
      <c r="J10" s="1">
        <v>0.29307</v>
      </c>
      <c r="K10" s="3">
        <f t="shared" si="9"/>
        <v>8.7871801277704414E-2</v>
      </c>
      <c r="L10" s="2">
        <v>152269</v>
      </c>
      <c r="M10" s="1">
        <v>29</v>
      </c>
      <c r="N10" s="1">
        <v>9</v>
      </c>
      <c r="O10" s="5">
        <v>28019</v>
      </c>
      <c r="P10" s="1">
        <v>5132</v>
      </c>
      <c r="Q10" s="1">
        <v>22887</v>
      </c>
      <c r="R10" s="1">
        <v>18.3</v>
      </c>
      <c r="S10" s="1">
        <v>5132</v>
      </c>
      <c r="T10" s="1">
        <v>0.18315999999999999</v>
      </c>
      <c r="U10" s="1" t="str">
        <f t="shared" si="15"/>
        <v>Rural</v>
      </c>
      <c r="V10" s="5">
        <f t="shared" si="16"/>
        <v>2462.08</v>
      </c>
      <c r="W10" s="5">
        <f t="shared" si="17"/>
        <v>0</v>
      </c>
      <c r="X10" s="5"/>
      <c r="Y10" s="5">
        <f t="shared" si="18"/>
        <v>28019</v>
      </c>
      <c r="Z10" s="5">
        <f t="shared" si="19"/>
        <v>0</v>
      </c>
      <c r="AA10" s="10"/>
      <c r="AB10" s="13">
        <f t="shared" si="10"/>
        <v>13708861.439999998</v>
      </c>
      <c r="AC10" s="13">
        <f t="shared" si="11"/>
        <v>0</v>
      </c>
      <c r="AD10" s="6">
        <v>29009</v>
      </c>
      <c r="AE10" s="6" t="s">
        <v>14</v>
      </c>
      <c r="AF10" s="6" t="s">
        <v>10</v>
      </c>
      <c r="AG10" s="7" t="s">
        <v>137</v>
      </c>
      <c r="AH10" s="7" t="s">
        <v>10</v>
      </c>
      <c r="AI10" s="7" t="s">
        <v>138</v>
      </c>
      <c r="AJ10" s="8">
        <v>35597</v>
      </c>
      <c r="AK10" s="8">
        <v>6</v>
      </c>
      <c r="AL10" t="s">
        <v>139</v>
      </c>
      <c r="BQ10">
        <v>1</v>
      </c>
      <c r="BS10" s="26">
        <f t="shared" si="20"/>
        <v>0</v>
      </c>
      <c r="BT10" s="26">
        <f t="shared" si="21"/>
        <v>0</v>
      </c>
      <c r="BU10" s="26">
        <f t="shared" si="22"/>
        <v>0</v>
      </c>
      <c r="BV10" s="26">
        <f t="shared" si="23"/>
        <v>0</v>
      </c>
      <c r="BW10" s="26">
        <f t="shared" si="24"/>
        <v>0</v>
      </c>
      <c r="BX10" s="26">
        <f t="shared" si="25"/>
        <v>2462.08</v>
      </c>
      <c r="BZ10" s="26">
        <f t="shared" si="26"/>
        <v>0</v>
      </c>
      <c r="CA10" s="26">
        <f t="shared" si="27"/>
        <v>0</v>
      </c>
      <c r="CB10" s="26">
        <f t="shared" si="28"/>
        <v>0</v>
      </c>
      <c r="CC10" s="26">
        <f t="shared" si="29"/>
        <v>0</v>
      </c>
      <c r="CD10" s="26">
        <f t="shared" si="30"/>
        <v>0</v>
      </c>
      <c r="CE10" s="26">
        <f t="shared" si="31"/>
        <v>28019</v>
      </c>
    </row>
    <row r="11" spans="1:83" x14ac:dyDescent="0.3">
      <c r="A11" t="str">
        <f t="shared" si="14"/>
        <v>Barton</v>
      </c>
      <c r="B11" s="2">
        <v>152368</v>
      </c>
      <c r="C11" s="1">
        <v>29</v>
      </c>
      <c r="D11" s="1">
        <v>11</v>
      </c>
      <c r="E11" s="1">
        <v>2682</v>
      </c>
      <c r="F11" s="1">
        <v>530</v>
      </c>
      <c r="G11" s="1">
        <v>2152</v>
      </c>
      <c r="H11" s="1">
        <v>19.8</v>
      </c>
      <c r="I11" s="5">
        <v>593.95000000000005</v>
      </c>
      <c r="J11" s="1">
        <v>0.22145999999999999</v>
      </c>
      <c r="K11" s="3">
        <f t="shared" si="9"/>
        <v>6.4148396155092352E-2</v>
      </c>
      <c r="L11" s="2">
        <v>152365</v>
      </c>
      <c r="M11" s="1">
        <v>29</v>
      </c>
      <c r="N11" s="1">
        <v>11</v>
      </c>
      <c r="O11" s="5">
        <v>9259</v>
      </c>
      <c r="P11" s="1">
        <v>1347</v>
      </c>
      <c r="Q11" s="1">
        <v>7912</v>
      </c>
      <c r="R11" s="1">
        <v>14.5</v>
      </c>
      <c r="S11" s="1">
        <v>1347</v>
      </c>
      <c r="T11" s="1">
        <v>0.14548</v>
      </c>
      <c r="U11" s="1" t="str">
        <f t="shared" si="15"/>
        <v>Rural</v>
      </c>
      <c r="V11" s="5">
        <f t="shared" si="16"/>
        <v>593.95000000000005</v>
      </c>
      <c r="W11" s="5">
        <f t="shared" si="17"/>
        <v>0</v>
      </c>
      <c r="X11" s="5"/>
      <c r="Y11" s="5">
        <f t="shared" si="18"/>
        <v>9259</v>
      </c>
      <c r="Z11" s="5">
        <f t="shared" si="19"/>
        <v>0</v>
      </c>
      <c r="AA11" s="10"/>
      <c r="AB11" s="13">
        <f t="shared" si="10"/>
        <v>3307113.6000000006</v>
      </c>
      <c r="AC11" s="13">
        <f t="shared" si="11"/>
        <v>0</v>
      </c>
      <c r="AD11" s="6">
        <v>29011</v>
      </c>
      <c r="AE11" s="6" t="s">
        <v>15</v>
      </c>
      <c r="AF11" s="6" t="s">
        <v>10</v>
      </c>
      <c r="AG11" s="7" t="s">
        <v>140</v>
      </c>
      <c r="AH11" s="7" t="s">
        <v>10</v>
      </c>
      <c r="AI11" s="7" t="s">
        <v>141</v>
      </c>
      <c r="AJ11" s="8">
        <v>12402</v>
      </c>
      <c r="AK11" s="8">
        <v>6</v>
      </c>
      <c r="AL11" t="s">
        <v>139</v>
      </c>
      <c r="BQ11">
        <v>1</v>
      </c>
      <c r="BS11" s="26">
        <f t="shared" si="20"/>
        <v>0</v>
      </c>
      <c r="BT11" s="26">
        <f t="shared" si="21"/>
        <v>0</v>
      </c>
      <c r="BU11" s="26">
        <f t="shared" si="22"/>
        <v>0</v>
      </c>
      <c r="BV11" s="26">
        <f t="shared" si="23"/>
        <v>0</v>
      </c>
      <c r="BW11" s="26">
        <f t="shared" si="24"/>
        <v>0</v>
      </c>
      <c r="BX11" s="26">
        <f t="shared" si="25"/>
        <v>593.95000000000005</v>
      </c>
      <c r="BZ11" s="26">
        <f t="shared" si="26"/>
        <v>0</v>
      </c>
      <c r="CA11" s="26">
        <f t="shared" si="27"/>
        <v>0</v>
      </c>
      <c r="CB11" s="26">
        <f t="shared" si="28"/>
        <v>0</v>
      </c>
      <c r="CC11" s="26">
        <f t="shared" si="29"/>
        <v>0</v>
      </c>
      <c r="CD11" s="26">
        <f t="shared" si="30"/>
        <v>0</v>
      </c>
      <c r="CE11" s="26">
        <f t="shared" si="31"/>
        <v>9259</v>
      </c>
    </row>
    <row r="12" spans="1:83" x14ac:dyDescent="0.3">
      <c r="A12" t="str">
        <f t="shared" si="14"/>
        <v>Bates</v>
      </c>
      <c r="B12" s="2">
        <v>152464</v>
      </c>
      <c r="C12" s="1">
        <v>29</v>
      </c>
      <c r="D12" s="1">
        <v>13</v>
      </c>
      <c r="E12" s="1">
        <v>3130</v>
      </c>
      <c r="F12" s="1">
        <v>635</v>
      </c>
      <c r="G12" s="1">
        <v>2495</v>
      </c>
      <c r="H12" s="1">
        <v>20.3</v>
      </c>
      <c r="I12" s="5">
        <v>711.62</v>
      </c>
      <c r="J12" s="1">
        <v>0.22735</v>
      </c>
      <c r="K12" s="3">
        <f t="shared" si="9"/>
        <v>5.5027837921435202E-2</v>
      </c>
      <c r="L12" s="2">
        <v>152461</v>
      </c>
      <c r="M12" s="1">
        <v>29</v>
      </c>
      <c r="N12" s="1">
        <v>13</v>
      </c>
      <c r="O12" s="5">
        <v>12932</v>
      </c>
      <c r="P12" s="1">
        <v>1714</v>
      </c>
      <c r="Q12" s="1">
        <v>11218</v>
      </c>
      <c r="R12" s="1">
        <v>13.3</v>
      </c>
      <c r="S12" s="1">
        <v>1714</v>
      </c>
      <c r="T12" s="1">
        <v>0.13253999999999999</v>
      </c>
      <c r="U12" s="1" t="str">
        <f t="shared" si="15"/>
        <v>Urban</v>
      </c>
      <c r="V12" s="5">
        <f t="shared" si="16"/>
        <v>0</v>
      </c>
      <c r="W12" s="5">
        <f t="shared" si="17"/>
        <v>711.62</v>
      </c>
      <c r="X12" s="5"/>
      <c r="Y12" s="5">
        <f t="shared" si="18"/>
        <v>0</v>
      </c>
      <c r="Z12" s="5">
        <f t="shared" si="19"/>
        <v>12932</v>
      </c>
      <c r="AA12" s="10"/>
      <c r="AB12" s="13">
        <f t="shared" si="10"/>
        <v>0</v>
      </c>
      <c r="AC12" s="13">
        <f t="shared" si="11"/>
        <v>3962300.16</v>
      </c>
      <c r="AD12" s="6">
        <v>29013</v>
      </c>
      <c r="AE12" s="6" t="s">
        <v>16</v>
      </c>
      <c r="AF12" s="6" t="s">
        <v>10</v>
      </c>
      <c r="AG12" s="7" t="s">
        <v>142</v>
      </c>
      <c r="AH12" s="7" t="s">
        <v>10</v>
      </c>
      <c r="AI12" s="7" t="s">
        <v>143</v>
      </c>
      <c r="AJ12" s="8">
        <v>17049</v>
      </c>
      <c r="AK12" s="8">
        <v>1</v>
      </c>
      <c r="AL12" t="s">
        <v>144</v>
      </c>
      <c r="BQ12">
        <v>1</v>
      </c>
      <c r="BS12" s="26">
        <f t="shared" si="20"/>
        <v>0</v>
      </c>
      <c r="BT12" s="26">
        <f t="shared" si="21"/>
        <v>0</v>
      </c>
      <c r="BU12" s="26">
        <f t="shared" si="22"/>
        <v>0</v>
      </c>
      <c r="BV12" s="26">
        <f t="shared" si="23"/>
        <v>0</v>
      </c>
      <c r="BW12" s="26">
        <f t="shared" si="24"/>
        <v>0</v>
      </c>
      <c r="BX12" s="26">
        <f t="shared" si="25"/>
        <v>711.62</v>
      </c>
      <c r="BZ12" s="26">
        <f t="shared" si="26"/>
        <v>0</v>
      </c>
      <c r="CA12" s="26">
        <f t="shared" si="27"/>
        <v>0</v>
      </c>
      <c r="CB12" s="26">
        <f t="shared" si="28"/>
        <v>0</v>
      </c>
      <c r="CC12" s="26">
        <f t="shared" si="29"/>
        <v>0</v>
      </c>
      <c r="CD12" s="26">
        <f t="shared" si="30"/>
        <v>0</v>
      </c>
      <c r="CE12" s="26">
        <f t="shared" si="31"/>
        <v>12932</v>
      </c>
    </row>
    <row r="13" spans="1:83" x14ac:dyDescent="0.3">
      <c r="A13" t="str">
        <f t="shared" si="14"/>
        <v>Benton</v>
      </c>
      <c r="B13" s="2">
        <v>152560</v>
      </c>
      <c r="C13" s="1">
        <v>29</v>
      </c>
      <c r="D13" s="1">
        <v>15</v>
      </c>
      <c r="E13" s="1">
        <v>3891</v>
      </c>
      <c r="F13" s="1">
        <v>898</v>
      </c>
      <c r="G13" s="1">
        <v>2993</v>
      </c>
      <c r="H13" s="1">
        <v>23.1</v>
      </c>
      <c r="I13" s="5">
        <v>1006.35</v>
      </c>
      <c r="J13" s="1">
        <v>0.25863999999999998</v>
      </c>
      <c r="K13" s="3">
        <f t="shared" si="9"/>
        <v>7.6645087585681643E-2</v>
      </c>
      <c r="L13" s="2">
        <v>152557</v>
      </c>
      <c r="M13" s="1">
        <v>29</v>
      </c>
      <c r="N13" s="1">
        <v>15</v>
      </c>
      <c r="O13" s="5">
        <v>13130</v>
      </c>
      <c r="P13" s="1">
        <v>2160</v>
      </c>
      <c r="Q13" s="1">
        <v>10970</v>
      </c>
      <c r="R13" s="1">
        <v>16.5</v>
      </c>
      <c r="S13" s="1">
        <v>2160</v>
      </c>
      <c r="T13" s="1">
        <v>0.16450999999999999</v>
      </c>
      <c r="U13" s="1" t="str">
        <f t="shared" si="15"/>
        <v>Rural</v>
      </c>
      <c r="V13" s="5">
        <f t="shared" si="16"/>
        <v>1006.35</v>
      </c>
      <c r="W13" s="5">
        <f t="shared" si="17"/>
        <v>0</v>
      </c>
      <c r="X13" s="5"/>
      <c r="Y13" s="5">
        <f t="shared" si="18"/>
        <v>13130</v>
      </c>
      <c r="Z13" s="5">
        <f t="shared" si="19"/>
        <v>0</v>
      </c>
      <c r="AA13" s="10"/>
      <c r="AB13" s="13">
        <f t="shared" si="10"/>
        <v>5603356.8000000007</v>
      </c>
      <c r="AC13" s="13">
        <f t="shared" si="11"/>
        <v>0</v>
      </c>
      <c r="AD13" s="6">
        <v>29015</v>
      </c>
      <c r="AE13" s="6" t="s">
        <v>17</v>
      </c>
      <c r="AF13" s="6" t="s">
        <v>10</v>
      </c>
      <c r="AG13" s="7" t="s">
        <v>145</v>
      </c>
      <c r="AH13" s="7" t="s">
        <v>10</v>
      </c>
      <c r="AI13" s="7" t="s">
        <v>146</v>
      </c>
      <c r="AJ13" s="8">
        <v>19056</v>
      </c>
      <c r="AK13" s="8">
        <v>10</v>
      </c>
      <c r="AL13" t="s">
        <v>133</v>
      </c>
      <c r="BQ13">
        <v>1</v>
      </c>
      <c r="BS13" s="26">
        <f t="shared" si="20"/>
        <v>0</v>
      </c>
      <c r="BT13" s="26">
        <f t="shared" si="21"/>
        <v>0</v>
      </c>
      <c r="BU13" s="26">
        <f t="shared" si="22"/>
        <v>0</v>
      </c>
      <c r="BV13" s="26">
        <f t="shared" si="23"/>
        <v>0</v>
      </c>
      <c r="BW13" s="26">
        <f t="shared" si="24"/>
        <v>0</v>
      </c>
      <c r="BX13" s="26">
        <f t="shared" si="25"/>
        <v>1006.35</v>
      </c>
      <c r="BZ13" s="26">
        <f t="shared" si="26"/>
        <v>0</v>
      </c>
      <c r="CA13" s="26">
        <f t="shared" si="27"/>
        <v>0</v>
      </c>
      <c r="CB13" s="26">
        <f t="shared" si="28"/>
        <v>0</v>
      </c>
      <c r="CC13" s="26">
        <f t="shared" si="29"/>
        <v>0</v>
      </c>
      <c r="CD13" s="26">
        <f t="shared" si="30"/>
        <v>0</v>
      </c>
      <c r="CE13" s="26">
        <f t="shared" si="31"/>
        <v>13130</v>
      </c>
    </row>
    <row r="14" spans="1:83" x14ac:dyDescent="0.3">
      <c r="A14" t="str">
        <f t="shared" si="14"/>
        <v>Bollinger</v>
      </c>
      <c r="B14" s="2">
        <v>152656</v>
      </c>
      <c r="C14" s="1">
        <v>29</v>
      </c>
      <c r="D14" s="1">
        <v>17</v>
      </c>
      <c r="E14" s="1">
        <v>2714</v>
      </c>
      <c r="F14" s="1">
        <v>602</v>
      </c>
      <c r="G14" s="1">
        <v>2112</v>
      </c>
      <c r="H14" s="1">
        <v>22.2</v>
      </c>
      <c r="I14" s="5">
        <v>674.64</v>
      </c>
      <c r="J14" s="1">
        <v>0.24858</v>
      </c>
      <c r="K14" s="3">
        <f t="shared" si="9"/>
        <v>7.0724394590627945E-2</v>
      </c>
      <c r="L14" s="2">
        <v>152653</v>
      </c>
      <c r="M14" s="1">
        <v>29</v>
      </c>
      <c r="N14" s="1">
        <v>17</v>
      </c>
      <c r="O14" s="5">
        <v>9539</v>
      </c>
      <c r="P14" s="1">
        <v>1515</v>
      </c>
      <c r="Q14" s="1">
        <v>8024</v>
      </c>
      <c r="R14" s="1">
        <v>15.9</v>
      </c>
      <c r="S14" s="1">
        <v>1515</v>
      </c>
      <c r="T14" s="1">
        <v>0.15881999999999999</v>
      </c>
      <c r="U14" s="1" t="str">
        <f t="shared" si="15"/>
        <v>Urban</v>
      </c>
      <c r="V14" s="5">
        <f t="shared" si="16"/>
        <v>0</v>
      </c>
      <c r="W14" s="5">
        <f t="shared" si="17"/>
        <v>674.64</v>
      </c>
      <c r="X14" s="5"/>
      <c r="Y14" s="5">
        <f t="shared" si="18"/>
        <v>0</v>
      </c>
      <c r="Z14" s="5">
        <f t="shared" si="19"/>
        <v>9539</v>
      </c>
      <c r="AA14" s="10"/>
      <c r="AB14" s="13">
        <f t="shared" si="10"/>
        <v>0</v>
      </c>
      <c r="AC14" s="13">
        <f t="shared" si="11"/>
        <v>3756395.5200000005</v>
      </c>
      <c r="AD14" s="6">
        <v>29017</v>
      </c>
      <c r="AE14" s="6" t="s">
        <v>18</v>
      </c>
      <c r="AF14" s="6" t="s">
        <v>10</v>
      </c>
      <c r="AG14" s="7" t="s">
        <v>147</v>
      </c>
      <c r="AH14" s="7" t="s">
        <v>10</v>
      </c>
      <c r="AI14" s="7" t="s">
        <v>148</v>
      </c>
      <c r="AJ14" s="8">
        <v>12363</v>
      </c>
      <c r="AK14" s="8">
        <v>2</v>
      </c>
      <c r="AL14" t="s">
        <v>130</v>
      </c>
      <c r="BP14">
        <v>1</v>
      </c>
      <c r="BQ14">
        <v>0</v>
      </c>
      <c r="BS14" s="26">
        <f t="shared" si="20"/>
        <v>0</v>
      </c>
      <c r="BT14" s="26">
        <f t="shared" si="21"/>
        <v>0</v>
      </c>
      <c r="BU14" s="26">
        <f t="shared" si="22"/>
        <v>0</v>
      </c>
      <c r="BV14" s="26">
        <f t="shared" si="23"/>
        <v>0</v>
      </c>
      <c r="BW14" s="26">
        <f t="shared" si="24"/>
        <v>674.64</v>
      </c>
      <c r="BX14" s="26">
        <f t="shared" si="25"/>
        <v>0</v>
      </c>
      <c r="BZ14" s="26">
        <f t="shared" si="26"/>
        <v>0</v>
      </c>
      <c r="CA14" s="26">
        <f t="shared" si="27"/>
        <v>0</v>
      </c>
      <c r="CB14" s="26">
        <f t="shared" si="28"/>
        <v>0</v>
      </c>
      <c r="CC14" s="26">
        <f t="shared" si="29"/>
        <v>0</v>
      </c>
      <c r="CD14" s="26">
        <f t="shared" si="30"/>
        <v>9539</v>
      </c>
      <c r="CE14" s="26">
        <f t="shared" si="31"/>
        <v>0</v>
      </c>
    </row>
    <row r="15" spans="1:83" x14ac:dyDescent="0.3">
      <c r="A15" t="str">
        <f t="shared" si="14"/>
        <v>Boone</v>
      </c>
      <c r="B15" s="2">
        <v>152752</v>
      </c>
      <c r="C15" s="1">
        <v>29</v>
      </c>
      <c r="D15" s="1">
        <v>19</v>
      </c>
      <c r="E15" s="1">
        <v>34452</v>
      </c>
      <c r="F15" s="1">
        <v>7087</v>
      </c>
      <c r="G15" s="1">
        <v>27365</v>
      </c>
      <c r="H15" s="1">
        <v>20.6</v>
      </c>
      <c r="I15" s="5">
        <v>7942.1</v>
      </c>
      <c r="J15" s="1">
        <v>0.23053000000000001</v>
      </c>
      <c r="K15" s="3">
        <f t="shared" si="9"/>
        <v>5.2983715484632786E-2</v>
      </c>
      <c r="L15" s="2">
        <v>152749</v>
      </c>
      <c r="M15" s="1">
        <v>29</v>
      </c>
      <c r="N15" s="1">
        <v>19</v>
      </c>
      <c r="O15" s="5">
        <v>149897</v>
      </c>
      <c r="P15" s="1">
        <v>15936</v>
      </c>
      <c r="Q15" s="1">
        <v>133961</v>
      </c>
      <c r="R15" s="1">
        <v>10.6</v>
      </c>
      <c r="S15" s="1">
        <v>15936</v>
      </c>
      <c r="T15" s="1">
        <v>0.10631</v>
      </c>
      <c r="U15" s="1" t="str">
        <f t="shared" si="15"/>
        <v>Urban</v>
      </c>
      <c r="V15" s="5">
        <f t="shared" si="16"/>
        <v>0</v>
      </c>
      <c r="W15" s="5">
        <f t="shared" si="17"/>
        <v>7942.1</v>
      </c>
      <c r="X15" s="5"/>
      <c r="Y15" s="5">
        <f t="shared" si="18"/>
        <v>0</v>
      </c>
      <c r="Z15" s="5">
        <f t="shared" si="19"/>
        <v>149897</v>
      </c>
      <c r="AA15" s="10"/>
      <c r="AB15" s="13">
        <f t="shared" si="10"/>
        <v>0</v>
      </c>
      <c r="AC15" s="13">
        <f t="shared" si="11"/>
        <v>44221612.800000004</v>
      </c>
      <c r="AD15" s="6">
        <v>29019</v>
      </c>
      <c r="AE15" s="6" t="s">
        <v>19</v>
      </c>
      <c r="AF15" s="6" t="s">
        <v>10</v>
      </c>
      <c r="AG15" s="7" t="s">
        <v>149</v>
      </c>
      <c r="AH15" s="7" t="s">
        <v>10</v>
      </c>
      <c r="AI15" s="7" t="s">
        <v>150</v>
      </c>
      <c r="AJ15" s="8">
        <v>162642</v>
      </c>
      <c r="AK15" s="8">
        <v>2</v>
      </c>
      <c r="AL15" t="s">
        <v>130</v>
      </c>
      <c r="BN15">
        <v>1</v>
      </c>
      <c r="BQ15">
        <v>0</v>
      </c>
      <c r="BS15" s="26">
        <f t="shared" si="20"/>
        <v>0</v>
      </c>
      <c r="BT15" s="26">
        <f t="shared" si="21"/>
        <v>0</v>
      </c>
      <c r="BU15" s="26">
        <f t="shared" si="22"/>
        <v>7942.1</v>
      </c>
      <c r="BV15" s="26">
        <f t="shared" si="23"/>
        <v>0</v>
      </c>
      <c r="BW15" s="26">
        <f t="shared" si="24"/>
        <v>0</v>
      </c>
      <c r="BX15" s="26">
        <f t="shared" si="25"/>
        <v>0</v>
      </c>
      <c r="BZ15" s="26">
        <f t="shared" si="26"/>
        <v>0</v>
      </c>
      <c r="CA15" s="26">
        <f t="shared" si="27"/>
        <v>0</v>
      </c>
      <c r="CB15" s="26">
        <f t="shared" si="28"/>
        <v>149897</v>
      </c>
      <c r="CC15" s="26">
        <f t="shared" si="29"/>
        <v>0</v>
      </c>
      <c r="CD15" s="26">
        <f t="shared" si="30"/>
        <v>0</v>
      </c>
      <c r="CE15" s="26">
        <f t="shared" si="31"/>
        <v>0</v>
      </c>
    </row>
    <row r="16" spans="1:83" x14ac:dyDescent="0.3">
      <c r="A16" t="str">
        <f t="shared" si="14"/>
        <v>Buchanan</v>
      </c>
      <c r="B16" s="2">
        <v>152848</v>
      </c>
      <c r="C16" s="1">
        <v>29</v>
      </c>
      <c r="D16" s="1">
        <v>21</v>
      </c>
      <c r="E16" s="1">
        <v>16616</v>
      </c>
      <c r="F16" s="1">
        <v>3301</v>
      </c>
      <c r="G16" s="1">
        <v>13315</v>
      </c>
      <c r="H16" s="1">
        <v>19.899999999999999</v>
      </c>
      <c r="I16" s="5">
        <v>3699.29</v>
      </c>
      <c r="J16" s="1">
        <v>0.22262999999999999</v>
      </c>
      <c r="K16" s="3">
        <f t="shared" si="9"/>
        <v>5.2556437978604001E-2</v>
      </c>
      <c r="L16" s="2">
        <v>152845</v>
      </c>
      <c r="M16" s="1">
        <v>29</v>
      </c>
      <c r="N16" s="1">
        <v>21</v>
      </c>
      <c r="O16" s="5">
        <v>70387</v>
      </c>
      <c r="P16" s="1">
        <v>8559</v>
      </c>
      <c r="Q16" s="1">
        <v>61828</v>
      </c>
      <c r="R16" s="1">
        <v>12.2</v>
      </c>
      <c r="S16" s="1">
        <v>8559</v>
      </c>
      <c r="T16" s="1">
        <v>0.1216</v>
      </c>
      <c r="U16" s="1" t="str">
        <f t="shared" si="15"/>
        <v>Urban</v>
      </c>
      <c r="V16" s="5">
        <f t="shared" si="16"/>
        <v>0</v>
      </c>
      <c r="W16" s="5">
        <f t="shared" si="17"/>
        <v>3699.29</v>
      </c>
      <c r="X16" s="5"/>
      <c r="Y16" s="5">
        <f t="shared" si="18"/>
        <v>0</v>
      </c>
      <c r="Z16" s="5">
        <f t="shared" si="19"/>
        <v>70387</v>
      </c>
      <c r="AA16" s="10"/>
      <c r="AB16" s="13">
        <f t="shared" si="10"/>
        <v>0</v>
      </c>
      <c r="AC16" s="13">
        <f t="shared" si="11"/>
        <v>20597646.719999999</v>
      </c>
      <c r="AD16" s="6">
        <v>29021</v>
      </c>
      <c r="AE16" s="6" t="s">
        <v>20</v>
      </c>
      <c r="AF16" s="6" t="s">
        <v>10</v>
      </c>
      <c r="AG16" s="7" t="s">
        <v>151</v>
      </c>
      <c r="AH16" s="7" t="s">
        <v>10</v>
      </c>
      <c r="AI16" s="7" t="s">
        <v>152</v>
      </c>
      <c r="AJ16" s="8">
        <v>89201</v>
      </c>
      <c r="AK16" s="8">
        <v>2</v>
      </c>
      <c r="AL16" t="s">
        <v>130</v>
      </c>
      <c r="BL16">
        <v>1</v>
      </c>
      <c r="BQ16">
        <v>0</v>
      </c>
      <c r="BS16" s="26">
        <f t="shared" si="20"/>
        <v>3699.29</v>
      </c>
      <c r="BT16" s="26">
        <f t="shared" si="21"/>
        <v>0</v>
      </c>
      <c r="BU16" s="26">
        <f t="shared" si="22"/>
        <v>0</v>
      </c>
      <c r="BV16" s="26">
        <f t="shared" si="23"/>
        <v>0</v>
      </c>
      <c r="BW16" s="26">
        <f t="shared" si="24"/>
        <v>0</v>
      </c>
      <c r="BX16" s="26">
        <f t="shared" si="25"/>
        <v>0</v>
      </c>
      <c r="BZ16" s="26">
        <f t="shared" si="26"/>
        <v>70387</v>
      </c>
      <c r="CA16" s="26">
        <f t="shared" si="27"/>
        <v>0</v>
      </c>
      <c r="CB16" s="26">
        <f t="shared" si="28"/>
        <v>0</v>
      </c>
      <c r="CC16" s="26">
        <f t="shared" si="29"/>
        <v>0</v>
      </c>
      <c r="CD16" s="26">
        <f t="shared" si="30"/>
        <v>0</v>
      </c>
      <c r="CE16" s="26">
        <f t="shared" si="31"/>
        <v>0</v>
      </c>
    </row>
    <row r="17" spans="1:83" x14ac:dyDescent="0.3">
      <c r="A17" t="str">
        <f t="shared" si="14"/>
        <v>Butler</v>
      </c>
      <c r="B17" s="2">
        <v>152944</v>
      </c>
      <c r="C17" s="1">
        <v>29</v>
      </c>
      <c r="D17" s="1">
        <v>23</v>
      </c>
      <c r="E17" s="1">
        <v>11281</v>
      </c>
      <c r="F17" s="1">
        <v>1878</v>
      </c>
      <c r="G17" s="1">
        <v>9403</v>
      </c>
      <c r="H17" s="1">
        <v>16.600000000000001</v>
      </c>
      <c r="I17" s="5">
        <v>2104.59</v>
      </c>
      <c r="J17" s="1">
        <v>0.18656</v>
      </c>
      <c r="K17" s="3">
        <f t="shared" si="9"/>
        <v>6.2196051776109706E-2</v>
      </c>
      <c r="L17" s="2">
        <v>152941</v>
      </c>
      <c r="M17" s="1">
        <v>29</v>
      </c>
      <c r="N17" s="1">
        <v>23</v>
      </c>
      <c r="O17" s="5">
        <v>33838</v>
      </c>
      <c r="P17" s="1">
        <v>4412</v>
      </c>
      <c r="Q17" s="1">
        <v>29426</v>
      </c>
      <c r="R17" s="1">
        <v>13</v>
      </c>
      <c r="S17" s="1">
        <v>4412</v>
      </c>
      <c r="T17" s="1">
        <v>0.13039000000000001</v>
      </c>
      <c r="U17" s="1" t="str">
        <f t="shared" si="15"/>
        <v>Rural</v>
      </c>
      <c r="V17" s="5">
        <f t="shared" si="16"/>
        <v>2104.59</v>
      </c>
      <c r="W17" s="5">
        <f t="shared" si="17"/>
        <v>0</v>
      </c>
      <c r="X17" s="5"/>
      <c r="Y17" s="5">
        <f t="shared" si="18"/>
        <v>33838</v>
      </c>
      <c r="Z17" s="5">
        <f t="shared" si="19"/>
        <v>0</v>
      </c>
      <c r="AA17" s="10"/>
      <c r="AB17" s="13">
        <f t="shared" si="10"/>
        <v>11718357.120000001</v>
      </c>
      <c r="AC17" s="13">
        <f t="shared" si="11"/>
        <v>0</v>
      </c>
      <c r="AD17" s="6">
        <v>29023</v>
      </c>
      <c r="AE17" s="6" t="s">
        <v>21</v>
      </c>
      <c r="AF17" s="6" t="s">
        <v>10</v>
      </c>
      <c r="AG17" s="7" t="s">
        <v>153</v>
      </c>
      <c r="AH17" s="7" t="s">
        <v>10</v>
      </c>
      <c r="AI17" s="7" t="s">
        <v>154</v>
      </c>
      <c r="AJ17" s="8">
        <v>42794</v>
      </c>
      <c r="AK17" s="8">
        <v>8</v>
      </c>
      <c r="AL17" t="s">
        <v>127</v>
      </c>
      <c r="BP17">
        <v>1</v>
      </c>
      <c r="BQ17">
        <v>0</v>
      </c>
      <c r="BS17" s="26">
        <f t="shared" si="20"/>
        <v>0</v>
      </c>
      <c r="BT17" s="26">
        <f t="shared" si="21"/>
        <v>0</v>
      </c>
      <c r="BU17" s="26">
        <f t="shared" si="22"/>
        <v>0</v>
      </c>
      <c r="BV17" s="26">
        <f t="shared" si="23"/>
        <v>0</v>
      </c>
      <c r="BW17" s="26">
        <f t="shared" si="24"/>
        <v>2104.59</v>
      </c>
      <c r="BX17" s="26">
        <f t="shared" si="25"/>
        <v>0</v>
      </c>
      <c r="BZ17" s="26">
        <f t="shared" si="26"/>
        <v>0</v>
      </c>
      <c r="CA17" s="26">
        <f t="shared" si="27"/>
        <v>0</v>
      </c>
      <c r="CB17" s="26">
        <f t="shared" si="28"/>
        <v>0</v>
      </c>
      <c r="CC17" s="26">
        <f t="shared" si="29"/>
        <v>0</v>
      </c>
      <c r="CD17" s="26">
        <f t="shared" si="30"/>
        <v>33838</v>
      </c>
      <c r="CE17" s="26">
        <f t="shared" si="31"/>
        <v>0</v>
      </c>
    </row>
    <row r="18" spans="1:83" x14ac:dyDescent="0.3">
      <c r="A18" t="str">
        <f t="shared" si="14"/>
        <v>Caldwell</v>
      </c>
      <c r="B18" s="2">
        <v>153040</v>
      </c>
      <c r="C18" s="1">
        <v>29</v>
      </c>
      <c r="D18" s="1">
        <v>25</v>
      </c>
      <c r="E18" s="1">
        <v>1733</v>
      </c>
      <c r="F18" s="1">
        <v>345</v>
      </c>
      <c r="G18" s="1">
        <v>1388</v>
      </c>
      <c r="H18" s="1">
        <v>19.899999999999999</v>
      </c>
      <c r="I18" s="5">
        <v>386.63</v>
      </c>
      <c r="J18" s="1">
        <v>0.22309999999999999</v>
      </c>
      <c r="K18" s="3">
        <f t="shared" si="9"/>
        <v>5.4241021324354655E-2</v>
      </c>
      <c r="L18" s="2">
        <v>153037</v>
      </c>
      <c r="M18" s="1">
        <v>29</v>
      </c>
      <c r="N18" s="1">
        <v>25</v>
      </c>
      <c r="O18" s="5">
        <v>7128</v>
      </c>
      <c r="P18" s="1">
        <v>883</v>
      </c>
      <c r="Q18" s="1">
        <v>6245</v>
      </c>
      <c r="R18" s="1">
        <v>12.4</v>
      </c>
      <c r="S18" s="1">
        <v>883</v>
      </c>
      <c r="T18" s="1">
        <v>0.12388</v>
      </c>
      <c r="U18" s="1" t="str">
        <f t="shared" si="15"/>
        <v>Urban</v>
      </c>
      <c r="V18" s="5">
        <f t="shared" si="16"/>
        <v>0</v>
      </c>
      <c r="W18" s="5">
        <f t="shared" si="17"/>
        <v>386.63</v>
      </c>
      <c r="X18" s="5"/>
      <c r="Y18" s="5">
        <f t="shared" si="18"/>
        <v>0</v>
      </c>
      <c r="Z18" s="5">
        <f t="shared" si="19"/>
        <v>7128</v>
      </c>
      <c r="AA18" s="10"/>
      <c r="AB18" s="13">
        <f t="shared" si="10"/>
        <v>0</v>
      </c>
      <c r="AC18" s="13">
        <f t="shared" si="11"/>
        <v>2152755.84</v>
      </c>
      <c r="AD18" s="6">
        <v>29025</v>
      </c>
      <c r="AE18" s="6" t="s">
        <v>22</v>
      </c>
      <c r="AF18" s="6" t="s">
        <v>10</v>
      </c>
      <c r="AG18" s="7" t="s">
        <v>155</v>
      </c>
      <c r="AH18" s="7" t="s">
        <v>10</v>
      </c>
      <c r="AI18" s="7" t="s">
        <v>156</v>
      </c>
      <c r="AJ18" s="8">
        <v>9424</v>
      </c>
      <c r="AK18" s="8">
        <v>1</v>
      </c>
      <c r="AL18" t="s">
        <v>144</v>
      </c>
      <c r="BO18">
        <v>1</v>
      </c>
      <c r="BQ18">
        <v>0</v>
      </c>
      <c r="BS18" s="26">
        <f t="shared" si="20"/>
        <v>0</v>
      </c>
      <c r="BT18" s="26">
        <f t="shared" si="21"/>
        <v>0</v>
      </c>
      <c r="BU18" s="26">
        <f t="shared" si="22"/>
        <v>0</v>
      </c>
      <c r="BV18" s="26">
        <f t="shared" si="23"/>
        <v>386.63</v>
      </c>
      <c r="BW18" s="26">
        <f t="shared" si="24"/>
        <v>0</v>
      </c>
      <c r="BX18" s="26">
        <f t="shared" si="25"/>
        <v>0</v>
      </c>
      <c r="BZ18" s="26">
        <f t="shared" si="26"/>
        <v>0</v>
      </c>
      <c r="CA18" s="26">
        <f t="shared" si="27"/>
        <v>0</v>
      </c>
      <c r="CB18" s="26">
        <f t="shared" si="28"/>
        <v>0</v>
      </c>
      <c r="CC18" s="26">
        <f t="shared" si="29"/>
        <v>7128</v>
      </c>
      <c r="CD18" s="26">
        <f t="shared" si="30"/>
        <v>0</v>
      </c>
      <c r="CE18" s="26">
        <f t="shared" si="31"/>
        <v>0</v>
      </c>
    </row>
    <row r="19" spans="1:83" x14ac:dyDescent="0.3">
      <c r="A19" t="str">
        <f t="shared" si="14"/>
        <v>Callaway</v>
      </c>
      <c r="B19" s="2">
        <v>153136</v>
      </c>
      <c r="C19" s="1">
        <v>29</v>
      </c>
      <c r="D19" s="1">
        <v>27</v>
      </c>
      <c r="E19" s="1">
        <v>6315</v>
      </c>
      <c r="F19" s="1">
        <v>1321</v>
      </c>
      <c r="G19" s="1">
        <v>4994</v>
      </c>
      <c r="H19" s="1">
        <v>20.9</v>
      </c>
      <c r="I19" s="5">
        <v>1480.39</v>
      </c>
      <c r="J19" s="1">
        <v>0.23441999999999999</v>
      </c>
      <c r="K19" s="3">
        <f t="shared" si="9"/>
        <v>4.3417016159779456E-2</v>
      </c>
      <c r="L19" s="2">
        <v>153133</v>
      </c>
      <c r="M19" s="1">
        <v>29</v>
      </c>
      <c r="N19" s="1">
        <v>27</v>
      </c>
      <c r="O19" s="5">
        <v>34097</v>
      </c>
      <c r="P19" s="1">
        <v>4059</v>
      </c>
      <c r="Q19" s="1">
        <v>30038</v>
      </c>
      <c r="R19" s="1">
        <v>11.9</v>
      </c>
      <c r="S19" s="1">
        <v>4059</v>
      </c>
      <c r="T19" s="1">
        <v>0.11904000000000001</v>
      </c>
      <c r="U19" s="1" t="str">
        <f t="shared" si="15"/>
        <v>Urban</v>
      </c>
      <c r="V19" s="5">
        <f t="shared" si="16"/>
        <v>0</v>
      </c>
      <c r="W19" s="5">
        <f t="shared" si="17"/>
        <v>1480.39</v>
      </c>
      <c r="X19" s="5"/>
      <c r="Y19" s="5">
        <f t="shared" si="18"/>
        <v>0</v>
      </c>
      <c r="Z19" s="5">
        <f t="shared" si="19"/>
        <v>34097</v>
      </c>
      <c r="AA19" s="10"/>
      <c r="AB19" s="13">
        <f t="shared" si="10"/>
        <v>0</v>
      </c>
      <c r="AC19" s="13">
        <f t="shared" si="11"/>
        <v>8242811.5200000014</v>
      </c>
      <c r="AD19" s="6">
        <v>29027</v>
      </c>
      <c r="AE19" s="6" t="s">
        <v>23</v>
      </c>
      <c r="AF19" s="6" t="s">
        <v>10</v>
      </c>
      <c r="AG19" s="7" t="s">
        <v>157</v>
      </c>
      <c r="AH19" s="7" t="s">
        <v>10</v>
      </c>
      <c r="AI19" s="7" t="s">
        <v>158</v>
      </c>
      <c r="AJ19" s="8">
        <v>44332</v>
      </c>
      <c r="AK19" s="8">
        <v>2</v>
      </c>
      <c r="AL19" t="s">
        <v>130</v>
      </c>
      <c r="BN19">
        <v>1</v>
      </c>
      <c r="BQ19">
        <v>0</v>
      </c>
      <c r="BS19" s="26">
        <f t="shared" si="20"/>
        <v>0</v>
      </c>
      <c r="BT19" s="26">
        <f t="shared" si="21"/>
        <v>0</v>
      </c>
      <c r="BU19" s="26">
        <f t="shared" si="22"/>
        <v>1480.39</v>
      </c>
      <c r="BV19" s="26">
        <f t="shared" si="23"/>
        <v>0</v>
      </c>
      <c r="BW19" s="26">
        <f t="shared" si="24"/>
        <v>0</v>
      </c>
      <c r="BX19" s="26">
        <f t="shared" si="25"/>
        <v>0</v>
      </c>
      <c r="BZ19" s="26">
        <f t="shared" si="26"/>
        <v>0</v>
      </c>
      <c r="CA19" s="26">
        <f t="shared" si="27"/>
        <v>0</v>
      </c>
      <c r="CB19" s="26">
        <f t="shared" si="28"/>
        <v>34097</v>
      </c>
      <c r="CC19" s="26">
        <f t="shared" si="29"/>
        <v>0</v>
      </c>
      <c r="CD19" s="26">
        <f t="shared" si="30"/>
        <v>0</v>
      </c>
      <c r="CE19" s="26">
        <f t="shared" si="31"/>
        <v>0</v>
      </c>
    </row>
    <row r="20" spans="1:83" x14ac:dyDescent="0.3">
      <c r="A20" t="str">
        <f t="shared" si="14"/>
        <v>Camden</v>
      </c>
      <c r="B20" s="2">
        <v>153232</v>
      </c>
      <c r="C20" s="1">
        <v>29</v>
      </c>
      <c r="D20" s="1">
        <v>29</v>
      </c>
      <c r="E20" s="1">
        <v>7580</v>
      </c>
      <c r="F20" s="1">
        <v>1874</v>
      </c>
      <c r="G20" s="1">
        <v>5706</v>
      </c>
      <c r="H20" s="1">
        <v>24.7</v>
      </c>
      <c r="I20" s="5">
        <v>2100.11</v>
      </c>
      <c r="J20" s="1">
        <v>0.27705999999999997</v>
      </c>
      <c r="K20" s="3">
        <f t="shared" si="9"/>
        <v>6.4714347343769268E-2</v>
      </c>
      <c r="L20" s="2">
        <v>153229</v>
      </c>
      <c r="M20" s="1">
        <v>29</v>
      </c>
      <c r="N20" s="1">
        <v>29</v>
      </c>
      <c r="O20" s="5">
        <v>32452</v>
      </c>
      <c r="P20" s="1">
        <v>5041</v>
      </c>
      <c r="Q20" s="1">
        <v>27411</v>
      </c>
      <c r="R20" s="1">
        <v>15.5</v>
      </c>
      <c r="S20" s="1">
        <v>5041</v>
      </c>
      <c r="T20" s="1">
        <v>0.15534000000000001</v>
      </c>
      <c r="U20" s="1" t="str">
        <f t="shared" si="15"/>
        <v>Rural</v>
      </c>
      <c r="V20" s="5">
        <f t="shared" si="16"/>
        <v>2100.11</v>
      </c>
      <c r="W20" s="5">
        <f t="shared" si="17"/>
        <v>0</v>
      </c>
      <c r="X20" s="5"/>
      <c r="Y20" s="5">
        <f t="shared" si="18"/>
        <v>32452</v>
      </c>
      <c r="Z20" s="5">
        <f t="shared" si="19"/>
        <v>0</v>
      </c>
      <c r="AA20" s="10"/>
      <c r="AB20" s="13">
        <f t="shared" si="10"/>
        <v>11693412.48</v>
      </c>
      <c r="AC20" s="13">
        <f t="shared" si="11"/>
        <v>0</v>
      </c>
      <c r="AD20" s="6">
        <v>29029</v>
      </c>
      <c r="AE20" s="6" t="s">
        <v>24</v>
      </c>
      <c r="AF20" s="6" t="s">
        <v>10</v>
      </c>
      <c r="AG20" s="7" t="s">
        <v>159</v>
      </c>
      <c r="AH20" s="7" t="s">
        <v>10</v>
      </c>
      <c r="AI20" s="7" t="s">
        <v>160</v>
      </c>
      <c r="AJ20" s="8">
        <v>44002</v>
      </c>
      <c r="AK20" s="8">
        <v>9</v>
      </c>
      <c r="AL20" t="s">
        <v>161</v>
      </c>
      <c r="BQ20">
        <v>1</v>
      </c>
      <c r="BS20" s="26">
        <f t="shared" si="20"/>
        <v>0</v>
      </c>
      <c r="BT20" s="26">
        <f t="shared" si="21"/>
        <v>0</v>
      </c>
      <c r="BU20" s="26">
        <f t="shared" si="22"/>
        <v>0</v>
      </c>
      <c r="BV20" s="26">
        <f t="shared" si="23"/>
        <v>0</v>
      </c>
      <c r="BW20" s="26">
        <f t="shared" si="24"/>
        <v>0</v>
      </c>
      <c r="BX20" s="26">
        <f t="shared" si="25"/>
        <v>2100.11</v>
      </c>
      <c r="BZ20" s="26">
        <f t="shared" si="26"/>
        <v>0</v>
      </c>
      <c r="CA20" s="26">
        <f t="shared" si="27"/>
        <v>0</v>
      </c>
      <c r="CB20" s="26">
        <f t="shared" si="28"/>
        <v>0</v>
      </c>
      <c r="CC20" s="26">
        <f t="shared" si="29"/>
        <v>0</v>
      </c>
      <c r="CD20" s="26">
        <f t="shared" si="30"/>
        <v>0</v>
      </c>
      <c r="CE20" s="26">
        <f t="shared" si="31"/>
        <v>32452</v>
      </c>
    </row>
    <row r="21" spans="1:83" x14ac:dyDescent="0.3">
      <c r="A21" t="str">
        <f t="shared" si="14"/>
        <v>Cape Girardeau</v>
      </c>
      <c r="B21" s="2">
        <v>153328</v>
      </c>
      <c r="C21" s="1">
        <v>29</v>
      </c>
      <c r="D21" s="1">
        <v>31</v>
      </c>
      <c r="E21" s="1">
        <v>13790</v>
      </c>
      <c r="F21" s="1">
        <v>2835</v>
      </c>
      <c r="G21" s="1">
        <v>10955</v>
      </c>
      <c r="H21" s="1">
        <v>20.6</v>
      </c>
      <c r="I21" s="5">
        <v>3177.06</v>
      </c>
      <c r="J21" s="1">
        <v>0.23039000000000001</v>
      </c>
      <c r="K21" s="3">
        <f t="shared" si="9"/>
        <v>5.0938096230619997E-2</v>
      </c>
      <c r="L21" s="2">
        <v>153325</v>
      </c>
      <c r="M21" s="1">
        <v>29</v>
      </c>
      <c r="N21" s="1">
        <v>31</v>
      </c>
      <c r="O21" s="5">
        <v>62371</v>
      </c>
      <c r="P21" s="1">
        <v>7109</v>
      </c>
      <c r="Q21" s="1">
        <v>55262</v>
      </c>
      <c r="R21" s="1">
        <v>11.4</v>
      </c>
      <c r="S21" s="1">
        <v>7109</v>
      </c>
      <c r="T21" s="1">
        <v>0.11398</v>
      </c>
      <c r="U21" s="1" t="str">
        <f t="shared" si="15"/>
        <v>Urban</v>
      </c>
      <c r="V21" s="5">
        <f t="shared" si="16"/>
        <v>0</v>
      </c>
      <c r="W21" s="5">
        <f t="shared" si="17"/>
        <v>3177.06</v>
      </c>
      <c r="X21" s="5"/>
      <c r="Y21" s="5">
        <f t="shared" si="18"/>
        <v>0</v>
      </c>
      <c r="Z21" s="5">
        <f t="shared" si="19"/>
        <v>62371</v>
      </c>
      <c r="AA21" s="10"/>
      <c r="AB21" s="13">
        <f t="shared" si="10"/>
        <v>0</v>
      </c>
      <c r="AC21" s="13">
        <f t="shared" si="11"/>
        <v>17689870.080000002</v>
      </c>
      <c r="AD21" s="6">
        <v>29031</v>
      </c>
      <c r="AE21" s="6" t="s">
        <v>25</v>
      </c>
      <c r="AF21" s="6" t="s">
        <v>10</v>
      </c>
      <c r="AG21" s="7" t="s">
        <v>162</v>
      </c>
      <c r="AH21" s="7" t="s">
        <v>10</v>
      </c>
      <c r="AI21" s="7" t="s">
        <v>163</v>
      </c>
      <c r="AJ21" s="8">
        <v>75674</v>
      </c>
      <c r="AK21" s="8">
        <v>2</v>
      </c>
      <c r="AL21" t="s">
        <v>130</v>
      </c>
      <c r="BP21">
        <v>1</v>
      </c>
      <c r="BQ21">
        <v>0</v>
      </c>
      <c r="BS21" s="26">
        <f t="shared" si="20"/>
        <v>0</v>
      </c>
      <c r="BT21" s="26">
        <f t="shared" si="21"/>
        <v>0</v>
      </c>
      <c r="BU21" s="26">
        <f t="shared" si="22"/>
        <v>0</v>
      </c>
      <c r="BV21" s="26">
        <f t="shared" si="23"/>
        <v>0</v>
      </c>
      <c r="BW21" s="26">
        <f t="shared" si="24"/>
        <v>3177.06</v>
      </c>
      <c r="BX21" s="26">
        <f t="shared" si="25"/>
        <v>0</v>
      </c>
      <c r="BZ21" s="26">
        <f t="shared" si="26"/>
        <v>0</v>
      </c>
      <c r="CA21" s="26">
        <f t="shared" si="27"/>
        <v>0</v>
      </c>
      <c r="CB21" s="26">
        <f t="shared" si="28"/>
        <v>0</v>
      </c>
      <c r="CC21" s="26">
        <f t="shared" si="29"/>
        <v>0</v>
      </c>
      <c r="CD21" s="26">
        <f t="shared" si="30"/>
        <v>62371</v>
      </c>
      <c r="CE21" s="26">
        <f t="shared" si="31"/>
        <v>0</v>
      </c>
    </row>
    <row r="22" spans="1:83" x14ac:dyDescent="0.3">
      <c r="A22" t="str">
        <f t="shared" si="14"/>
        <v>Carroll</v>
      </c>
      <c r="B22" s="2">
        <v>153424</v>
      </c>
      <c r="C22" s="1">
        <v>29</v>
      </c>
      <c r="D22" s="1">
        <v>33</v>
      </c>
      <c r="E22" s="1">
        <v>1591</v>
      </c>
      <c r="F22" s="1">
        <v>339</v>
      </c>
      <c r="G22" s="1">
        <v>1252</v>
      </c>
      <c r="H22" s="1">
        <v>21.3</v>
      </c>
      <c r="I22" s="5">
        <v>379.9</v>
      </c>
      <c r="J22" s="1">
        <v>0.23877999999999999</v>
      </c>
      <c r="K22" s="3">
        <f t="shared" si="9"/>
        <v>5.6073800738007377E-2</v>
      </c>
      <c r="L22" s="2">
        <v>153421</v>
      </c>
      <c r="M22" s="1">
        <v>29</v>
      </c>
      <c r="N22" s="1">
        <v>33</v>
      </c>
      <c r="O22" s="5">
        <v>6775</v>
      </c>
      <c r="P22" s="1">
        <v>866</v>
      </c>
      <c r="Q22" s="1">
        <v>5909</v>
      </c>
      <c r="R22" s="1">
        <v>12.8</v>
      </c>
      <c r="S22" s="1">
        <v>866</v>
      </c>
      <c r="T22" s="1">
        <v>0.12781999999999999</v>
      </c>
      <c r="U22" s="1" t="str">
        <f t="shared" si="15"/>
        <v>Rural</v>
      </c>
      <c r="V22" s="5">
        <f t="shared" si="16"/>
        <v>379.9</v>
      </c>
      <c r="W22" s="5">
        <f t="shared" si="17"/>
        <v>0</v>
      </c>
      <c r="X22" s="5"/>
      <c r="Y22" s="5">
        <f t="shared" si="18"/>
        <v>6775</v>
      </c>
      <c r="Z22" s="5">
        <f t="shared" si="19"/>
        <v>0</v>
      </c>
      <c r="AA22" s="10"/>
      <c r="AB22" s="13">
        <f t="shared" si="10"/>
        <v>2115283.1999999997</v>
      </c>
      <c r="AC22" s="13">
        <f t="shared" si="11"/>
        <v>0</v>
      </c>
      <c r="AD22" s="6">
        <v>29033</v>
      </c>
      <c r="AE22" s="6" t="s">
        <v>26</v>
      </c>
      <c r="AF22" s="6" t="s">
        <v>10</v>
      </c>
      <c r="AG22" s="7" t="s">
        <v>164</v>
      </c>
      <c r="AH22" s="7" t="s">
        <v>10</v>
      </c>
      <c r="AI22" s="7" t="s">
        <v>165</v>
      </c>
      <c r="AJ22" s="8">
        <v>9295</v>
      </c>
      <c r="AK22" s="8">
        <v>4</v>
      </c>
      <c r="AL22" t="s">
        <v>166</v>
      </c>
      <c r="BO22">
        <v>1</v>
      </c>
      <c r="BQ22">
        <v>0</v>
      </c>
      <c r="BS22" s="26">
        <f t="shared" si="20"/>
        <v>0</v>
      </c>
      <c r="BT22" s="26">
        <f t="shared" si="21"/>
        <v>0</v>
      </c>
      <c r="BU22" s="26">
        <f t="shared" si="22"/>
        <v>0</v>
      </c>
      <c r="BV22" s="26">
        <f t="shared" si="23"/>
        <v>379.9</v>
      </c>
      <c r="BW22" s="26">
        <f t="shared" si="24"/>
        <v>0</v>
      </c>
      <c r="BX22" s="26">
        <f t="shared" si="25"/>
        <v>0</v>
      </c>
      <c r="BZ22" s="26">
        <f t="shared" si="26"/>
        <v>0</v>
      </c>
      <c r="CA22" s="26">
        <f t="shared" si="27"/>
        <v>0</v>
      </c>
      <c r="CB22" s="26">
        <f t="shared" si="28"/>
        <v>0</v>
      </c>
      <c r="CC22" s="26">
        <f t="shared" si="29"/>
        <v>6775</v>
      </c>
      <c r="CD22" s="26">
        <f t="shared" si="30"/>
        <v>0</v>
      </c>
      <c r="CE22" s="26">
        <f t="shared" si="31"/>
        <v>0</v>
      </c>
    </row>
    <row r="23" spans="1:83" x14ac:dyDescent="0.3">
      <c r="A23" t="str">
        <f t="shared" si="14"/>
        <v>Carter</v>
      </c>
      <c r="B23" s="2">
        <v>153520</v>
      </c>
      <c r="C23" s="1">
        <v>29</v>
      </c>
      <c r="D23" s="1">
        <v>35</v>
      </c>
      <c r="E23" s="1">
        <v>1590</v>
      </c>
      <c r="F23" s="1">
        <v>323</v>
      </c>
      <c r="G23" s="1">
        <v>1267</v>
      </c>
      <c r="H23" s="1">
        <v>20.3</v>
      </c>
      <c r="I23" s="5">
        <v>361.97</v>
      </c>
      <c r="J23" s="1">
        <v>0.22766</v>
      </c>
      <c r="K23" s="3">
        <f t="shared" si="9"/>
        <v>7.5821114369501466E-2</v>
      </c>
      <c r="L23" s="2">
        <v>153517</v>
      </c>
      <c r="M23" s="1">
        <v>29</v>
      </c>
      <c r="N23" s="1">
        <v>35</v>
      </c>
      <c r="O23" s="5">
        <v>4774</v>
      </c>
      <c r="P23" s="1">
        <v>748</v>
      </c>
      <c r="Q23" s="1">
        <v>4026</v>
      </c>
      <c r="R23" s="1">
        <v>15.7</v>
      </c>
      <c r="S23" s="1">
        <v>748</v>
      </c>
      <c r="T23" s="1">
        <v>0.15668000000000001</v>
      </c>
      <c r="U23" s="1" t="str">
        <f t="shared" si="15"/>
        <v>Rural</v>
      </c>
      <c r="V23" s="5">
        <f t="shared" si="16"/>
        <v>361.97</v>
      </c>
      <c r="W23" s="5">
        <f t="shared" si="17"/>
        <v>0</v>
      </c>
      <c r="X23" s="5"/>
      <c r="Y23" s="5">
        <f t="shared" si="18"/>
        <v>4774</v>
      </c>
      <c r="Z23" s="5">
        <f t="shared" si="19"/>
        <v>0</v>
      </c>
      <c r="AA23" s="10"/>
      <c r="AB23" s="13">
        <f t="shared" si="10"/>
        <v>2015448.9600000002</v>
      </c>
      <c r="AC23" s="13">
        <f t="shared" si="11"/>
        <v>0</v>
      </c>
      <c r="AD23" s="6">
        <v>29035</v>
      </c>
      <c r="AE23" s="6" t="s">
        <v>27</v>
      </c>
      <c r="AF23" s="6" t="s">
        <v>10</v>
      </c>
      <c r="AG23" s="7" t="s">
        <v>167</v>
      </c>
      <c r="AH23" s="7" t="s">
        <v>10</v>
      </c>
      <c r="AI23" s="7" t="s">
        <v>168</v>
      </c>
      <c r="AJ23" s="8">
        <v>6265</v>
      </c>
      <c r="AK23" s="8">
        <v>10</v>
      </c>
      <c r="AL23" t="s">
        <v>133</v>
      </c>
      <c r="BP23">
        <v>1</v>
      </c>
      <c r="BQ23">
        <v>0</v>
      </c>
      <c r="BS23" s="26">
        <f t="shared" si="20"/>
        <v>0</v>
      </c>
      <c r="BT23" s="26">
        <f t="shared" si="21"/>
        <v>0</v>
      </c>
      <c r="BU23" s="26">
        <f t="shared" si="22"/>
        <v>0</v>
      </c>
      <c r="BV23" s="26">
        <f t="shared" si="23"/>
        <v>0</v>
      </c>
      <c r="BW23" s="26">
        <f t="shared" si="24"/>
        <v>361.97</v>
      </c>
      <c r="BX23" s="26">
        <f t="shared" si="25"/>
        <v>0</v>
      </c>
      <c r="BZ23" s="26">
        <f t="shared" si="26"/>
        <v>0</v>
      </c>
      <c r="CA23" s="26">
        <f t="shared" si="27"/>
        <v>0</v>
      </c>
      <c r="CB23" s="26">
        <f t="shared" si="28"/>
        <v>0</v>
      </c>
      <c r="CC23" s="26">
        <f t="shared" si="29"/>
        <v>0</v>
      </c>
      <c r="CD23" s="26">
        <f t="shared" si="30"/>
        <v>4774</v>
      </c>
      <c r="CE23" s="26">
        <f t="shared" si="31"/>
        <v>0</v>
      </c>
    </row>
    <row r="24" spans="1:83" x14ac:dyDescent="0.3">
      <c r="A24" t="str">
        <f t="shared" si="14"/>
        <v>Cass</v>
      </c>
      <c r="B24" s="2">
        <v>153616</v>
      </c>
      <c r="C24" s="1">
        <v>29</v>
      </c>
      <c r="D24" s="1">
        <v>37</v>
      </c>
      <c r="E24" s="1">
        <v>11403</v>
      </c>
      <c r="F24" s="1">
        <v>2444</v>
      </c>
      <c r="G24" s="1">
        <v>8959</v>
      </c>
      <c r="H24" s="1">
        <v>21.4</v>
      </c>
      <c r="I24" s="5">
        <v>2738.89</v>
      </c>
      <c r="J24" s="1">
        <v>0.24018999999999999</v>
      </c>
      <c r="K24" s="3">
        <f t="shared" si="9"/>
        <v>3.1470642307250371E-2</v>
      </c>
      <c r="L24" s="2">
        <v>153613</v>
      </c>
      <c r="M24" s="1">
        <v>29</v>
      </c>
      <c r="N24" s="1">
        <v>37</v>
      </c>
      <c r="O24" s="5">
        <v>87030</v>
      </c>
      <c r="P24" s="1">
        <v>8864</v>
      </c>
      <c r="Q24" s="1">
        <v>78166</v>
      </c>
      <c r="R24" s="1">
        <v>10.199999999999999</v>
      </c>
      <c r="S24" s="1">
        <v>8864</v>
      </c>
      <c r="T24" s="1">
        <v>0.10185</v>
      </c>
      <c r="U24" s="1" t="str">
        <f t="shared" si="15"/>
        <v>Urban</v>
      </c>
      <c r="V24" s="5">
        <f t="shared" si="16"/>
        <v>0</v>
      </c>
      <c r="W24" s="5">
        <f t="shared" si="17"/>
        <v>2738.89</v>
      </c>
      <c r="X24" s="5"/>
      <c r="Y24" s="5">
        <f t="shared" si="18"/>
        <v>0</v>
      </c>
      <c r="Z24" s="5">
        <f t="shared" si="19"/>
        <v>87030</v>
      </c>
      <c r="AA24" s="10"/>
      <c r="AB24" s="13">
        <f t="shared" si="10"/>
        <v>0</v>
      </c>
      <c r="AC24" s="13">
        <f t="shared" si="11"/>
        <v>15250139.52</v>
      </c>
      <c r="AD24" s="6">
        <v>29037</v>
      </c>
      <c r="AE24" s="6" t="s">
        <v>28</v>
      </c>
      <c r="AF24" s="6" t="s">
        <v>10</v>
      </c>
      <c r="AG24" s="7" t="s">
        <v>169</v>
      </c>
      <c r="AH24" s="7" t="s">
        <v>10</v>
      </c>
      <c r="AI24" s="7" t="s">
        <v>170</v>
      </c>
      <c r="AJ24" s="8">
        <v>99478</v>
      </c>
      <c r="AK24" s="8">
        <v>1</v>
      </c>
      <c r="AL24" t="s">
        <v>144</v>
      </c>
      <c r="BO24">
        <v>1</v>
      </c>
      <c r="BQ24">
        <v>0</v>
      </c>
      <c r="BS24" s="26">
        <f t="shared" si="20"/>
        <v>0</v>
      </c>
      <c r="BT24" s="26">
        <f t="shared" si="21"/>
        <v>0</v>
      </c>
      <c r="BU24" s="26">
        <f t="shared" si="22"/>
        <v>0</v>
      </c>
      <c r="BV24" s="26">
        <f t="shared" si="23"/>
        <v>2738.89</v>
      </c>
      <c r="BW24" s="26">
        <f t="shared" si="24"/>
        <v>0</v>
      </c>
      <c r="BX24" s="26">
        <f t="shared" si="25"/>
        <v>0</v>
      </c>
      <c r="BZ24" s="26">
        <f t="shared" si="26"/>
        <v>0</v>
      </c>
      <c r="CA24" s="26">
        <f t="shared" si="27"/>
        <v>0</v>
      </c>
      <c r="CB24" s="26">
        <f t="shared" si="28"/>
        <v>0</v>
      </c>
      <c r="CC24" s="26">
        <f t="shared" si="29"/>
        <v>87030</v>
      </c>
      <c r="CD24" s="26">
        <f t="shared" si="30"/>
        <v>0</v>
      </c>
      <c r="CE24" s="26">
        <f t="shared" si="31"/>
        <v>0</v>
      </c>
    </row>
    <row r="25" spans="1:83" x14ac:dyDescent="0.3">
      <c r="A25" t="str">
        <f t="shared" si="14"/>
        <v>Cedar</v>
      </c>
      <c r="B25" s="2">
        <v>153712</v>
      </c>
      <c r="C25" s="1">
        <v>29</v>
      </c>
      <c r="D25" s="1">
        <v>39</v>
      </c>
      <c r="E25" s="1">
        <v>3717</v>
      </c>
      <c r="F25" s="1">
        <v>733</v>
      </c>
      <c r="G25" s="1">
        <v>2984</v>
      </c>
      <c r="H25" s="1">
        <v>19.7</v>
      </c>
      <c r="I25" s="5">
        <v>821.44</v>
      </c>
      <c r="J25" s="1">
        <v>0.221</v>
      </c>
      <c r="K25" s="3">
        <f t="shared" si="9"/>
        <v>7.703648129044359E-2</v>
      </c>
      <c r="L25" s="2">
        <v>153709</v>
      </c>
      <c r="M25" s="1">
        <v>29</v>
      </c>
      <c r="N25" s="1">
        <v>39</v>
      </c>
      <c r="O25" s="5">
        <v>10663</v>
      </c>
      <c r="P25" s="1">
        <v>1624</v>
      </c>
      <c r="Q25" s="1">
        <v>9039</v>
      </c>
      <c r="R25" s="1">
        <v>15.2</v>
      </c>
      <c r="S25" s="1">
        <v>1624</v>
      </c>
      <c r="T25" s="1">
        <v>0.15229999999999999</v>
      </c>
      <c r="U25" s="1" t="str">
        <f t="shared" si="15"/>
        <v>Rural</v>
      </c>
      <c r="V25" s="5">
        <f t="shared" si="16"/>
        <v>821.44</v>
      </c>
      <c r="W25" s="5">
        <f t="shared" si="17"/>
        <v>0</v>
      </c>
      <c r="X25" s="5"/>
      <c r="Y25" s="5">
        <f t="shared" si="18"/>
        <v>10663</v>
      </c>
      <c r="Z25" s="5">
        <f t="shared" si="19"/>
        <v>0</v>
      </c>
      <c r="AA25" s="10"/>
      <c r="AB25" s="13">
        <f t="shared" si="10"/>
        <v>4573777.9199999999</v>
      </c>
      <c r="AC25" s="13">
        <f t="shared" si="11"/>
        <v>0</v>
      </c>
      <c r="AD25" s="6">
        <v>29039</v>
      </c>
      <c r="AE25" s="6" t="s">
        <v>29</v>
      </c>
      <c r="AF25" s="6" t="s">
        <v>10</v>
      </c>
      <c r="AG25" s="7" t="s">
        <v>171</v>
      </c>
      <c r="AH25" s="7" t="s">
        <v>10</v>
      </c>
      <c r="AI25" s="7" t="s">
        <v>172</v>
      </c>
      <c r="AJ25" s="8">
        <v>13982</v>
      </c>
      <c r="AK25" s="8">
        <v>6</v>
      </c>
      <c r="AL25" t="s">
        <v>139</v>
      </c>
      <c r="BQ25">
        <v>1</v>
      </c>
      <c r="BS25" s="26">
        <f t="shared" si="20"/>
        <v>0</v>
      </c>
      <c r="BT25" s="26">
        <f t="shared" si="21"/>
        <v>0</v>
      </c>
      <c r="BU25" s="26">
        <f t="shared" si="22"/>
        <v>0</v>
      </c>
      <c r="BV25" s="26">
        <f t="shared" si="23"/>
        <v>0</v>
      </c>
      <c r="BW25" s="26">
        <f t="shared" si="24"/>
        <v>0</v>
      </c>
      <c r="BX25" s="26">
        <f t="shared" si="25"/>
        <v>821.44</v>
      </c>
      <c r="BZ25" s="26">
        <f t="shared" si="26"/>
        <v>0</v>
      </c>
      <c r="CA25" s="26">
        <f t="shared" si="27"/>
        <v>0</v>
      </c>
      <c r="CB25" s="26">
        <f t="shared" si="28"/>
        <v>0</v>
      </c>
      <c r="CC25" s="26">
        <f t="shared" si="29"/>
        <v>0</v>
      </c>
      <c r="CD25" s="26">
        <f t="shared" si="30"/>
        <v>0</v>
      </c>
      <c r="CE25" s="26">
        <f t="shared" si="31"/>
        <v>10663</v>
      </c>
    </row>
    <row r="26" spans="1:83" x14ac:dyDescent="0.3">
      <c r="A26" t="str">
        <f t="shared" si="14"/>
        <v>Chariton</v>
      </c>
      <c r="B26" s="2">
        <v>153808</v>
      </c>
      <c r="C26" s="1">
        <v>29</v>
      </c>
      <c r="D26" s="1">
        <v>41</v>
      </c>
      <c r="E26" s="1">
        <v>1217</v>
      </c>
      <c r="F26" s="1">
        <v>267</v>
      </c>
      <c r="G26" s="1">
        <v>950</v>
      </c>
      <c r="H26" s="1">
        <v>21.9</v>
      </c>
      <c r="I26" s="5">
        <v>299.22000000000003</v>
      </c>
      <c r="J26" s="1">
        <v>0.24586</v>
      </c>
      <c r="K26" s="3">
        <f t="shared" si="9"/>
        <v>5.3662123385939745E-2</v>
      </c>
      <c r="L26" s="2">
        <v>153805</v>
      </c>
      <c r="M26" s="1">
        <v>29</v>
      </c>
      <c r="N26" s="1">
        <v>41</v>
      </c>
      <c r="O26" s="5">
        <v>5576</v>
      </c>
      <c r="P26" s="1">
        <v>707</v>
      </c>
      <c r="Q26" s="1">
        <v>4869</v>
      </c>
      <c r="R26" s="1">
        <v>12.7</v>
      </c>
      <c r="S26" s="1">
        <v>707</v>
      </c>
      <c r="T26" s="1">
        <v>0.12679000000000001</v>
      </c>
      <c r="U26" s="1" t="str">
        <f t="shared" si="15"/>
        <v>Rural</v>
      </c>
      <c r="V26" s="5">
        <f t="shared" si="16"/>
        <v>299.22000000000003</v>
      </c>
      <c r="W26" s="5">
        <f t="shared" si="17"/>
        <v>0</v>
      </c>
      <c r="X26" s="5"/>
      <c r="Y26" s="5">
        <f t="shared" si="18"/>
        <v>5576</v>
      </c>
      <c r="Z26" s="5">
        <f t="shared" si="19"/>
        <v>0</v>
      </c>
      <c r="AA26" s="10"/>
      <c r="AB26" s="13">
        <f t="shared" si="10"/>
        <v>1666056.9600000002</v>
      </c>
      <c r="AC26" s="13">
        <f t="shared" si="11"/>
        <v>0</v>
      </c>
      <c r="AD26" s="6">
        <v>29041</v>
      </c>
      <c r="AE26" s="6" t="s">
        <v>30</v>
      </c>
      <c r="AF26" s="6" t="s">
        <v>10</v>
      </c>
      <c r="AG26" s="7" t="s">
        <v>173</v>
      </c>
      <c r="AH26" s="7" t="s">
        <v>10</v>
      </c>
      <c r="AI26" s="7" t="s">
        <v>174</v>
      </c>
      <c r="AJ26" s="8">
        <v>7831</v>
      </c>
      <c r="AK26" s="8">
        <v>10</v>
      </c>
      <c r="AL26" t="s">
        <v>133</v>
      </c>
      <c r="BO26">
        <v>1</v>
      </c>
      <c r="BQ26">
        <v>0</v>
      </c>
      <c r="BS26" s="26">
        <f t="shared" si="20"/>
        <v>0</v>
      </c>
      <c r="BT26" s="26">
        <f t="shared" si="21"/>
        <v>0</v>
      </c>
      <c r="BU26" s="26">
        <f t="shared" si="22"/>
        <v>0</v>
      </c>
      <c r="BV26" s="26">
        <f t="shared" si="23"/>
        <v>299.22000000000003</v>
      </c>
      <c r="BW26" s="26">
        <f t="shared" si="24"/>
        <v>0</v>
      </c>
      <c r="BX26" s="26">
        <f t="shared" si="25"/>
        <v>0</v>
      </c>
      <c r="BZ26" s="26">
        <f t="shared" si="26"/>
        <v>0</v>
      </c>
      <c r="CA26" s="26">
        <f t="shared" si="27"/>
        <v>0</v>
      </c>
      <c r="CB26" s="26">
        <f t="shared" si="28"/>
        <v>0</v>
      </c>
      <c r="CC26" s="26">
        <f t="shared" si="29"/>
        <v>5576</v>
      </c>
      <c r="CD26" s="26">
        <f t="shared" si="30"/>
        <v>0</v>
      </c>
      <c r="CE26" s="26">
        <f t="shared" si="31"/>
        <v>0</v>
      </c>
    </row>
    <row r="27" spans="1:83" x14ac:dyDescent="0.3">
      <c r="A27" t="str">
        <f t="shared" si="14"/>
        <v>Christian</v>
      </c>
      <c r="B27" s="2">
        <v>153904</v>
      </c>
      <c r="C27" s="1">
        <v>29</v>
      </c>
      <c r="D27" s="1">
        <v>43</v>
      </c>
      <c r="E27" s="1">
        <v>12773</v>
      </c>
      <c r="F27" s="1">
        <v>2502</v>
      </c>
      <c r="G27" s="1">
        <v>10271</v>
      </c>
      <c r="H27" s="1">
        <v>19.600000000000001</v>
      </c>
      <c r="I27" s="5">
        <v>2803.88</v>
      </c>
      <c r="J27" s="1">
        <v>0.21951999999999999</v>
      </c>
      <c r="K27" s="3">
        <f t="shared" si="9"/>
        <v>3.8413524769837795E-2</v>
      </c>
      <c r="L27" s="2">
        <v>153901</v>
      </c>
      <c r="M27" s="1">
        <v>29</v>
      </c>
      <c r="N27" s="1">
        <v>43</v>
      </c>
      <c r="O27" s="5">
        <v>72992</v>
      </c>
      <c r="P27" s="1">
        <v>8126</v>
      </c>
      <c r="Q27" s="1">
        <v>64866</v>
      </c>
      <c r="R27" s="1">
        <v>11.1</v>
      </c>
      <c r="S27" s="1">
        <v>8126</v>
      </c>
      <c r="T27" s="1">
        <v>0.11133</v>
      </c>
      <c r="U27" s="1" t="str">
        <f t="shared" si="15"/>
        <v>Urban</v>
      </c>
      <c r="V27" s="5">
        <f t="shared" si="16"/>
        <v>0</v>
      </c>
      <c r="W27" s="5">
        <f t="shared" si="17"/>
        <v>2803.88</v>
      </c>
      <c r="X27" s="5"/>
      <c r="Y27" s="5">
        <f t="shared" si="18"/>
        <v>0</v>
      </c>
      <c r="Z27" s="5">
        <f t="shared" si="19"/>
        <v>72992</v>
      </c>
      <c r="AA27" s="10"/>
      <c r="AB27" s="13">
        <f t="shared" si="10"/>
        <v>0</v>
      </c>
      <c r="AC27" s="13">
        <f t="shared" si="11"/>
        <v>15612003.84</v>
      </c>
      <c r="AD27" s="6">
        <v>29043</v>
      </c>
      <c r="AE27" s="6" t="s">
        <v>31</v>
      </c>
      <c r="AF27" s="6" t="s">
        <v>10</v>
      </c>
      <c r="AG27" s="7" t="s">
        <v>175</v>
      </c>
      <c r="AH27" s="7" t="s">
        <v>10</v>
      </c>
      <c r="AI27" s="7" t="s">
        <v>176</v>
      </c>
      <c r="AJ27" s="8">
        <v>77422</v>
      </c>
      <c r="AK27" s="8">
        <v>2</v>
      </c>
      <c r="AL27" t="s">
        <v>130</v>
      </c>
      <c r="BQ27">
        <v>1</v>
      </c>
      <c r="BS27" s="26">
        <f t="shared" si="20"/>
        <v>0</v>
      </c>
      <c r="BT27" s="26">
        <f t="shared" si="21"/>
        <v>0</v>
      </c>
      <c r="BU27" s="26">
        <f t="shared" si="22"/>
        <v>0</v>
      </c>
      <c r="BV27" s="26">
        <f t="shared" si="23"/>
        <v>0</v>
      </c>
      <c r="BW27" s="26">
        <f t="shared" si="24"/>
        <v>0</v>
      </c>
      <c r="BX27" s="26">
        <f t="shared" si="25"/>
        <v>2803.88</v>
      </c>
      <c r="BZ27" s="26">
        <f t="shared" si="26"/>
        <v>0</v>
      </c>
      <c r="CA27" s="26">
        <f t="shared" si="27"/>
        <v>0</v>
      </c>
      <c r="CB27" s="26">
        <f t="shared" si="28"/>
        <v>0</v>
      </c>
      <c r="CC27" s="26">
        <f t="shared" si="29"/>
        <v>0</v>
      </c>
      <c r="CD27" s="26">
        <f t="shared" si="30"/>
        <v>0</v>
      </c>
      <c r="CE27" s="26">
        <f t="shared" si="31"/>
        <v>72992</v>
      </c>
    </row>
    <row r="28" spans="1:83" x14ac:dyDescent="0.3">
      <c r="A28" t="str">
        <f t="shared" si="14"/>
        <v>Clark</v>
      </c>
      <c r="B28" s="2">
        <v>154000</v>
      </c>
      <c r="C28" s="1">
        <v>29</v>
      </c>
      <c r="D28" s="1">
        <v>45</v>
      </c>
      <c r="E28" s="1">
        <v>1318</v>
      </c>
      <c r="F28" s="1">
        <v>299</v>
      </c>
      <c r="G28" s="1">
        <v>1019</v>
      </c>
      <c r="H28" s="1">
        <v>22.7</v>
      </c>
      <c r="I28" s="5">
        <v>335.08</v>
      </c>
      <c r="J28" s="1">
        <v>0.25423000000000001</v>
      </c>
      <c r="K28" s="3">
        <f t="shared" si="9"/>
        <v>6.2549934664924395E-2</v>
      </c>
      <c r="L28" s="2">
        <v>153997</v>
      </c>
      <c r="M28" s="1">
        <v>29</v>
      </c>
      <c r="N28" s="1">
        <v>45</v>
      </c>
      <c r="O28" s="5">
        <v>5357</v>
      </c>
      <c r="P28" s="1">
        <v>783</v>
      </c>
      <c r="Q28" s="1">
        <v>4574</v>
      </c>
      <c r="R28" s="1">
        <v>14.6</v>
      </c>
      <c r="S28" s="1">
        <v>783</v>
      </c>
      <c r="T28" s="1">
        <v>0.14616000000000001</v>
      </c>
      <c r="U28" s="1" t="str">
        <f t="shared" si="15"/>
        <v>Rural</v>
      </c>
      <c r="V28" s="5">
        <f t="shared" si="16"/>
        <v>335.08</v>
      </c>
      <c r="W28" s="5">
        <f t="shared" si="17"/>
        <v>0</v>
      </c>
      <c r="X28" s="5"/>
      <c r="Y28" s="5">
        <f t="shared" si="18"/>
        <v>5357</v>
      </c>
      <c r="Z28" s="5">
        <f t="shared" si="19"/>
        <v>0</v>
      </c>
      <c r="AA28" s="10"/>
      <c r="AB28" s="13">
        <f t="shared" si="10"/>
        <v>1865725.44</v>
      </c>
      <c r="AC28" s="13">
        <f t="shared" si="11"/>
        <v>0</v>
      </c>
      <c r="AD28" s="6">
        <v>29045</v>
      </c>
      <c r="AE28" s="6" t="s">
        <v>32</v>
      </c>
      <c r="AF28" s="6" t="s">
        <v>10</v>
      </c>
      <c r="AG28" s="7" t="s">
        <v>177</v>
      </c>
      <c r="AH28" s="7" t="s">
        <v>10</v>
      </c>
      <c r="AI28" s="7" t="s">
        <v>178</v>
      </c>
      <c r="AJ28" s="8">
        <v>7139</v>
      </c>
      <c r="AK28" s="8">
        <v>8</v>
      </c>
      <c r="AL28" t="s">
        <v>127</v>
      </c>
      <c r="BN28">
        <v>1</v>
      </c>
      <c r="BQ28">
        <v>0</v>
      </c>
      <c r="BS28" s="26">
        <f t="shared" si="20"/>
        <v>0</v>
      </c>
      <c r="BT28" s="26">
        <f t="shared" si="21"/>
        <v>0</v>
      </c>
      <c r="BU28" s="26">
        <f t="shared" si="22"/>
        <v>335.08</v>
      </c>
      <c r="BV28" s="26">
        <f t="shared" si="23"/>
        <v>0</v>
      </c>
      <c r="BW28" s="26">
        <f t="shared" si="24"/>
        <v>0</v>
      </c>
      <c r="BX28" s="26">
        <f t="shared" si="25"/>
        <v>0</v>
      </c>
      <c r="BZ28" s="26">
        <f t="shared" si="26"/>
        <v>0</v>
      </c>
      <c r="CA28" s="26">
        <f t="shared" si="27"/>
        <v>0</v>
      </c>
      <c r="CB28" s="26">
        <f t="shared" si="28"/>
        <v>5357</v>
      </c>
      <c r="CC28" s="26">
        <f t="shared" si="29"/>
        <v>0</v>
      </c>
      <c r="CD28" s="26">
        <f t="shared" si="30"/>
        <v>0</v>
      </c>
      <c r="CE28" s="26">
        <f t="shared" si="31"/>
        <v>0</v>
      </c>
    </row>
    <row r="29" spans="1:83" x14ac:dyDescent="0.3">
      <c r="A29" t="str">
        <f t="shared" si="14"/>
        <v>Clay</v>
      </c>
      <c r="B29" s="2">
        <v>154096</v>
      </c>
      <c r="C29" s="1">
        <v>29</v>
      </c>
      <c r="D29" s="1">
        <v>47</v>
      </c>
      <c r="E29" s="1">
        <v>26884</v>
      </c>
      <c r="F29" s="1">
        <v>5576</v>
      </c>
      <c r="G29" s="1">
        <v>21308</v>
      </c>
      <c r="H29" s="1">
        <v>20.7</v>
      </c>
      <c r="I29" s="5">
        <v>6248.79</v>
      </c>
      <c r="J29" s="1">
        <v>0.23244000000000001</v>
      </c>
      <c r="K29" s="3">
        <f t="shared" si="9"/>
        <v>2.9656581476471846E-2</v>
      </c>
      <c r="L29" s="2">
        <v>154093</v>
      </c>
      <c r="M29" s="1">
        <v>29</v>
      </c>
      <c r="N29" s="1">
        <v>47</v>
      </c>
      <c r="O29" s="5">
        <v>210705</v>
      </c>
      <c r="P29" s="1">
        <v>18859</v>
      </c>
      <c r="Q29" s="1">
        <v>191846</v>
      </c>
      <c r="R29" s="1">
        <v>9</v>
      </c>
      <c r="S29" s="1">
        <v>18859</v>
      </c>
      <c r="T29" s="1">
        <v>8.9499999999999996E-2</v>
      </c>
      <c r="U29" s="1" t="str">
        <f t="shared" si="15"/>
        <v>Urban</v>
      </c>
      <c r="V29" s="5">
        <f t="shared" si="16"/>
        <v>0</v>
      </c>
      <c r="W29" s="5">
        <f t="shared" si="17"/>
        <v>6248.79</v>
      </c>
      <c r="X29" s="5"/>
      <c r="Y29" s="5">
        <f t="shared" si="18"/>
        <v>0</v>
      </c>
      <c r="Z29" s="5">
        <f t="shared" si="19"/>
        <v>210705</v>
      </c>
      <c r="AA29" s="10"/>
      <c r="AB29" s="13">
        <f t="shared" si="10"/>
        <v>0</v>
      </c>
      <c r="AC29" s="13">
        <f t="shared" si="11"/>
        <v>34793262.719999999</v>
      </c>
      <c r="AD29" s="6">
        <v>29047</v>
      </c>
      <c r="AE29" s="6" t="s">
        <v>33</v>
      </c>
      <c r="AF29" s="6" t="s">
        <v>10</v>
      </c>
      <c r="AG29" s="7" t="s">
        <v>179</v>
      </c>
      <c r="AH29" s="7" t="s">
        <v>10</v>
      </c>
      <c r="AI29" s="7" t="s">
        <v>180</v>
      </c>
      <c r="AJ29" s="8">
        <v>221939</v>
      </c>
      <c r="AK29" s="8">
        <v>1</v>
      </c>
      <c r="AL29" t="s">
        <v>144</v>
      </c>
      <c r="BL29">
        <v>1</v>
      </c>
      <c r="BQ29">
        <v>0</v>
      </c>
      <c r="BS29" s="26">
        <f t="shared" si="20"/>
        <v>6248.79</v>
      </c>
      <c r="BT29" s="26">
        <f t="shared" si="21"/>
        <v>0</v>
      </c>
      <c r="BU29" s="26">
        <f t="shared" si="22"/>
        <v>0</v>
      </c>
      <c r="BV29" s="26">
        <f t="shared" si="23"/>
        <v>0</v>
      </c>
      <c r="BW29" s="26">
        <f t="shared" si="24"/>
        <v>0</v>
      </c>
      <c r="BX29" s="26">
        <f t="shared" si="25"/>
        <v>0</v>
      </c>
      <c r="BZ29" s="26">
        <f t="shared" si="26"/>
        <v>210705</v>
      </c>
      <c r="CA29" s="26">
        <f t="shared" si="27"/>
        <v>0</v>
      </c>
      <c r="CB29" s="26">
        <f t="shared" si="28"/>
        <v>0</v>
      </c>
      <c r="CC29" s="26">
        <f t="shared" si="29"/>
        <v>0</v>
      </c>
      <c r="CD29" s="26">
        <f t="shared" si="30"/>
        <v>0</v>
      </c>
      <c r="CE29" s="26">
        <f t="shared" si="31"/>
        <v>0</v>
      </c>
    </row>
    <row r="30" spans="1:83" x14ac:dyDescent="0.3">
      <c r="A30" t="str">
        <f t="shared" si="14"/>
        <v>Clinton</v>
      </c>
      <c r="B30" s="2">
        <v>154192</v>
      </c>
      <c r="C30" s="1">
        <v>29</v>
      </c>
      <c r="D30" s="1">
        <v>49</v>
      </c>
      <c r="E30" s="1">
        <v>2743</v>
      </c>
      <c r="F30" s="1">
        <v>528</v>
      </c>
      <c r="G30" s="1">
        <v>2215</v>
      </c>
      <c r="H30" s="1">
        <v>19.2</v>
      </c>
      <c r="I30" s="5">
        <v>591.71</v>
      </c>
      <c r="J30" s="1">
        <v>0.21572</v>
      </c>
      <c r="K30" s="3">
        <f t="shared" si="9"/>
        <v>3.542537268754116E-2</v>
      </c>
      <c r="L30" s="2">
        <v>154189</v>
      </c>
      <c r="M30" s="1">
        <v>29</v>
      </c>
      <c r="N30" s="1">
        <v>49</v>
      </c>
      <c r="O30" s="5">
        <v>16703</v>
      </c>
      <c r="P30" s="1">
        <v>1609</v>
      </c>
      <c r="Q30" s="1">
        <v>15094</v>
      </c>
      <c r="R30" s="1">
        <v>9.6</v>
      </c>
      <c r="S30" s="1">
        <v>1609</v>
      </c>
      <c r="T30" s="1">
        <v>9.6329999999999999E-2</v>
      </c>
      <c r="U30" s="1" t="str">
        <f t="shared" si="15"/>
        <v>Urban</v>
      </c>
      <c r="V30" s="5">
        <f t="shared" si="16"/>
        <v>0</v>
      </c>
      <c r="W30" s="5">
        <f t="shared" si="17"/>
        <v>591.71</v>
      </c>
      <c r="X30" s="5"/>
      <c r="Y30" s="5">
        <f t="shared" si="18"/>
        <v>0</v>
      </c>
      <c r="Z30" s="5">
        <f t="shared" si="19"/>
        <v>16703</v>
      </c>
      <c r="AA30" s="10"/>
      <c r="AB30" s="13">
        <f t="shared" si="10"/>
        <v>0</v>
      </c>
      <c r="AC30" s="13">
        <f t="shared" si="11"/>
        <v>3294641.2800000003</v>
      </c>
      <c r="AD30" s="6">
        <v>29049</v>
      </c>
      <c r="AE30" s="6" t="s">
        <v>34</v>
      </c>
      <c r="AF30" s="6" t="s">
        <v>10</v>
      </c>
      <c r="AG30" s="7" t="s">
        <v>181</v>
      </c>
      <c r="AH30" s="7" t="s">
        <v>10</v>
      </c>
      <c r="AI30" s="7" t="s">
        <v>182</v>
      </c>
      <c r="AJ30" s="8">
        <v>20743</v>
      </c>
      <c r="AK30" s="8">
        <v>1</v>
      </c>
      <c r="AL30" t="s">
        <v>144</v>
      </c>
      <c r="BO30">
        <v>1</v>
      </c>
      <c r="BQ30">
        <v>0</v>
      </c>
      <c r="BS30" s="26">
        <f t="shared" si="20"/>
        <v>0</v>
      </c>
      <c r="BT30" s="26">
        <f t="shared" si="21"/>
        <v>0</v>
      </c>
      <c r="BU30" s="26">
        <f t="shared" si="22"/>
        <v>0</v>
      </c>
      <c r="BV30" s="26">
        <f t="shared" si="23"/>
        <v>591.71</v>
      </c>
      <c r="BW30" s="26">
        <f t="shared" si="24"/>
        <v>0</v>
      </c>
      <c r="BX30" s="26">
        <f t="shared" si="25"/>
        <v>0</v>
      </c>
      <c r="BZ30" s="26">
        <f t="shared" si="26"/>
        <v>0</v>
      </c>
      <c r="CA30" s="26">
        <f t="shared" si="27"/>
        <v>0</v>
      </c>
      <c r="CB30" s="26">
        <f t="shared" si="28"/>
        <v>0</v>
      </c>
      <c r="CC30" s="26">
        <f t="shared" si="29"/>
        <v>16703</v>
      </c>
      <c r="CD30" s="26">
        <f t="shared" si="30"/>
        <v>0</v>
      </c>
      <c r="CE30" s="26">
        <f t="shared" si="31"/>
        <v>0</v>
      </c>
    </row>
    <row r="31" spans="1:83" x14ac:dyDescent="0.3">
      <c r="A31" t="str">
        <f t="shared" si="14"/>
        <v>Cole</v>
      </c>
      <c r="B31" s="2">
        <v>154288</v>
      </c>
      <c r="C31" s="1">
        <v>29</v>
      </c>
      <c r="D31" s="1">
        <v>51</v>
      </c>
      <c r="E31" s="1">
        <v>10295</v>
      </c>
      <c r="F31" s="1">
        <v>1951</v>
      </c>
      <c r="G31" s="1">
        <v>8344</v>
      </c>
      <c r="H31" s="1">
        <v>19</v>
      </c>
      <c r="I31" s="5">
        <v>2186.4</v>
      </c>
      <c r="J31" s="1">
        <v>0.21238000000000001</v>
      </c>
      <c r="K31" s="3">
        <f t="shared" si="9"/>
        <v>3.6696262231248215E-2</v>
      </c>
      <c r="L31" s="2">
        <v>154285</v>
      </c>
      <c r="M31" s="1">
        <v>29</v>
      </c>
      <c r="N31" s="1">
        <v>51</v>
      </c>
      <c r="O31" s="5">
        <v>59581</v>
      </c>
      <c r="P31" s="1">
        <v>5872</v>
      </c>
      <c r="Q31" s="1">
        <v>53709</v>
      </c>
      <c r="R31" s="1">
        <v>9.9</v>
      </c>
      <c r="S31" s="1">
        <v>5872</v>
      </c>
      <c r="T31" s="1">
        <v>9.8549999999999999E-2</v>
      </c>
      <c r="U31" s="1" t="str">
        <f t="shared" si="15"/>
        <v>Urban</v>
      </c>
      <c r="V31" s="5">
        <f t="shared" si="16"/>
        <v>0</v>
      </c>
      <c r="W31" s="5">
        <f t="shared" si="17"/>
        <v>2186.4</v>
      </c>
      <c r="X31" s="5"/>
      <c r="Y31" s="5">
        <f t="shared" si="18"/>
        <v>0</v>
      </c>
      <c r="Z31" s="5">
        <f t="shared" si="19"/>
        <v>59581</v>
      </c>
      <c r="AA31" s="10"/>
      <c r="AB31" s="13">
        <f t="shared" si="10"/>
        <v>0</v>
      </c>
      <c r="AC31" s="13">
        <f t="shared" si="11"/>
        <v>12173875.200000001</v>
      </c>
      <c r="AD31" s="6">
        <v>29051</v>
      </c>
      <c r="AE31" s="6" t="s">
        <v>35</v>
      </c>
      <c r="AF31" s="6" t="s">
        <v>10</v>
      </c>
      <c r="AG31" s="7" t="s">
        <v>183</v>
      </c>
      <c r="AH31" s="7" t="s">
        <v>10</v>
      </c>
      <c r="AI31" s="7" t="s">
        <v>184</v>
      </c>
      <c r="AJ31" s="8">
        <v>75990</v>
      </c>
      <c r="AK31" s="8">
        <v>2</v>
      </c>
      <c r="AL31" t="s">
        <v>130</v>
      </c>
      <c r="BN31">
        <v>1</v>
      </c>
      <c r="BQ31">
        <v>0</v>
      </c>
      <c r="BS31" s="26">
        <f t="shared" si="20"/>
        <v>0</v>
      </c>
      <c r="BT31" s="26">
        <f t="shared" si="21"/>
        <v>0</v>
      </c>
      <c r="BU31" s="26">
        <f t="shared" si="22"/>
        <v>2186.4</v>
      </c>
      <c r="BV31" s="26">
        <f t="shared" si="23"/>
        <v>0</v>
      </c>
      <c r="BW31" s="26">
        <f t="shared" si="24"/>
        <v>0</v>
      </c>
      <c r="BX31" s="26">
        <f t="shared" si="25"/>
        <v>0</v>
      </c>
      <c r="BZ31" s="26">
        <f t="shared" si="26"/>
        <v>0</v>
      </c>
      <c r="CA31" s="26">
        <f t="shared" si="27"/>
        <v>0</v>
      </c>
      <c r="CB31" s="26">
        <f t="shared" si="28"/>
        <v>59581</v>
      </c>
      <c r="CC31" s="26">
        <f t="shared" si="29"/>
        <v>0</v>
      </c>
      <c r="CD31" s="26">
        <f t="shared" si="30"/>
        <v>0</v>
      </c>
      <c r="CE31" s="26">
        <f t="shared" si="31"/>
        <v>0</v>
      </c>
    </row>
    <row r="32" spans="1:83" x14ac:dyDescent="0.3">
      <c r="A32" t="str">
        <f t="shared" si="14"/>
        <v>Cooper</v>
      </c>
      <c r="B32" s="2">
        <v>154384</v>
      </c>
      <c r="C32" s="1">
        <v>29</v>
      </c>
      <c r="D32" s="1">
        <v>53</v>
      </c>
      <c r="E32" s="1">
        <v>2652</v>
      </c>
      <c r="F32" s="1">
        <v>522</v>
      </c>
      <c r="G32" s="1">
        <v>2130</v>
      </c>
      <c r="H32" s="1">
        <v>19.7</v>
      </c>
      <c r="I32" s="5">
        <v>584.98</v>
      </c>
      <c r="J32" s="1">
        <v>0.22058</v>
      </c>
      <c r="K32" s="3">
        <f t="shared" si="9"/>
        <v>4.4974244637502887E-2</v>
      </c>
      <c r="L32" s="2">
        <v>154381</v>
      </c>
      <c r="M32" s="1">
        <v>29</v>
      </c>
      <c r="N32" s="1">
        <v>53</v>
      </c>
      <c r="O32" s="5">
        <v>13007</v>
      </c>
      <c r="P32" s="1">
        <v>1482</v>
      </c>
      <c r="Q32" s="1">
        <v>11525</v>
      </c>
      <c r="R32" s="1">
        <v>11.4</v>
      </c>
      <c r="S32" s="1">
        <v>1482</v>
      </c>
      <c r="T32" s="1">
        <v>0.11394</v>
      </c>
      <c r="U32" s="1" t="str">
        <f t="shared" si="15"/>
        <v>Rural</v>
      </c>
      <c r="V32" s="5">
        <f t="shared" si="16"/>
        <v>584.98</v>
      </c>
      <c r="W32" s="5">
        <f t="shared" si="17"/>
        <v>0</v>
      </c>
      <c r="X32" s="5"/>
      <c r="Y32" s="5">
        <f t="shared" si="18"/>
        <v>13007</v>
      </c>
      <c r="Z32" s="5">
        <f t="shared" si="19"/>
        <v>0</v>
      </c>
      <c r="AA32" s="10"/>
      <c r="AB32" s="13">
        <f t="shared" si="10"/>
        <v>3257168.6400000006</v>
      </c>
      <c r="AC32" s="13">
        <f t="shared" si="11"/>
        <v>0</v>
      </c>
      <c r="AD32" s="6">
        <v>29053</v>
      </c>
      <c r="AE32" s="6" t="s">
        <v>36</v>
      </c>
      <c r="AF32" s="6" t="s">
        <v>10</v>
      </c>
      <c r="AG32" s="7" t="s">
        <v>185</v>
      </c>
      <c r="AH32" s="7" t="s">
        <v>10</v>
      </c>
      <c r="AI32" s="7" t="s">
        <v>186</v>
      </c>
      <c r="AJ32" s="8">
        <v>17601</v>
      </c>
      <c r="AK32" s="8">
        <v>6</v>
      </c>
      <c r="AL32" t="s">
        <v>139</v>
      </c>
      <c r="BO32">
        <v>1</v>
      </c>
      <c r="BQ32">
        <v>0</v>
      </c>
      <c r="BS32" s="26">
        <f t="shared" si="20"/>
        <v>0</v>
      </c>
      <c r="BT32" s="26">
        <f t="shared" si="21"/>
        <v>0</v>
      </c>
      <c r="BU32" s="26">
        <f t="shared" si="22"/>
        <v>0</v>
      </c>
      <c r="BV32" s="26">
        <f t="shared" si="23"/>
        <v>584.98</v>
      </c>
      <c r="BW32" s="26">
        <f t="shared" si="24"/>
        <v>0</v>
      </c>
      <c r="BX32" s="26">
        <f t="shared" si="25"/>
        <v>0</v>
      </c>
      <c r="BZ32" s="26">
        <f t="shared" si="26"/>
        <v>0</v>
      </c>
      <c r="CA32" s="26">
        <f t="shared" si="27"/>
        <v>0</v>
      </c>
      <c r="CB32" s="26">
        <f t="shared" si="28"/>
        <v>0</v>
      </c>
      <c r="CC32" s="26">
        <f t="shared" si="29"/>
        <v>13007</v>
      </c>
      <c r="CD32" s="26">
        <f t="shared" si="30"/>
        <v>0</v>
      </c>
      <c r="CE32" s="26">
        <f t="shared" si="31"/>
        <v>0</v>
      </c>
    </row>
    <row r="33" spans="1:83" x14ac:dyDescent="0.3">
      <c r="A33" t="str">
        <f t="shared" si="14"/>
        <v>Crawford</v>
      </c>
      <c r="B33" s="2">
        <v>154480</v>
      </c>
      <c r="C33" s="1">
        <v>29</v>
      </c>
      <c r="D33" s="1">
        <v>55</v>
      </c>
      <c r="E33" s="1">
        <v>5574</v>
      </c>
      <c r="F33" s="1">
        <v>1101</v>
      </c>
      <c r="G33" s="1">
        <v>4473</v>
      </c>
      <c r="H33" s="1">
        <v>19.8</v>
      </c>
      <c r="I33" s="5">
        <v>1233.8399999999999</v>
      </c>
      <c r="J33" s="1">
        <v>0.22136</v>
      </c>
      <c r="K33" s="3">
        <f t="shared" si="9"/>
        <v>6.52066377761336E-2</v>
      </c>
      <c r="L33" s="2">
        <v>154477</v>
      </c>
      <c r="M33" s="1">
        <v>29</v>
      </c>
      <c r="N33" s="1">
        <v>55</v>
      </c>
      <c r="O33" s="5">
        <v>18922</v>
      </c>
      <c r="P33" s="1">
        <v>2771</v>
      </c>
      <c r="Q33" s="1">
        <v>16151</v>
      </c>
      <c r="R33" s="1">
        <v>14.6</v>
      </c>
      <c r="S33" s="1">
        <v>2771</v>
      </c>
      <c r="T33" s="1">
        <v>0.14643999999999999</v>
      </c>
      <c r="U33" s="1" t="str">
        <f t="shared" si="15"/>
        <v>Rural</v>
      </c>
      <c r="V33" s="5">
        <f t="shared" si="16"/>
        <v>1233.8399999999999</v>
      </c>
      <c r="W33" s="5">
        <f t="shared" si="17"/>
        <v>0</v>
      </c>
      <c r="X33" s="5"/>
      <c r="Y33" s="5">
        <f t="shared" si="18"/>
        <v>18922</v>
      </c>
      <c r="Z33" s="5">
        <f t="shared" si="19"/>
        <v>0</v>
      </c>
      <c r="AA33" s="10"/>
      <c r="AB33" s="13">
        <f t="shared" si="10"/>
        <v>6870021.1200000001</v>
      </c>
      <c r="AC33" s="13">
        <f t="shared" si="11"/>
        <v>0</v>
      </c>
      <c r="AD33" s="6">
        <v>29055</v>
      </c>
      <c r="AE33" s="6" t="s">
        <v>37</v>
      </c>
      <c r="AF33" s="6" t="s">
        <v>10</v>
      </c>
      <c r="AG33" s="7" t="s">
        <v>187</v>
      </c>
      <c r="AH33" s="7" t="s">
        <v>10</v>
      </c>
      <c r="AI33" s="7" t="s">
        <v>188</v>
      </c>
      <c r="AJ33" s="8">
        <v>24696</v>
      </c>
      <c r="AK33" s="8">
        <v>4</v>
      </c>
      <c r="AL33" t="s">
        <v>166</v>
      </c>
      <c r="BP33">
        <v>1</v>
      </c>
      <c r="BQ33">
        <v>0</v>
      </c>
      <c r="BS33" s="26">
        <f t="shared" si="20"/>
        <v>0</v>
      </c>
      <c r="BT33" s="26">
        <f t="shared" si="21"/>
        <v>0</v>
      </c>
      <c r="BU33" s="26">
        <f t="shared" si="22"/>
        <v>0</v>
      </c>
      <c r="BV33" s="26">
        <f t="shared" si="23"/>
        <v>0</v>
      </c>
      <c r="BW33" s="26">
        <f t="shared" si="24"/>
        <v>1233.8399999999999</v>
      </c>
      <c r="BX33" s="26">
        <f t="shared" si="25"/>
        <v>0</v>
      </c>
      <c r="BZ33" s="26">
        <f t="shared" si="26"/>
        <v>0</v>
      </c>
      <c r="CA33" s="26">
        <f t="shared" si="27"/>
        <v>0</v>
      </c>
      <c r="CB33" s="26">
        <f t="shared" si="28"/>
        <v>0</v>
      </c>
      <c r="CC33" s="26">
        <f t="shared" si="29"/>
        <v>0</v>
      </c>
      <c r="CD33" s="26">
        <f t="shared" si="30"/>
        <v>18922</v>
      </c>
      <c r="CE33" s="26">
        <f t="shared" si="31"/>
        <v>0</v>
      </c>
    </row>
    <row r="34" spans="1:83" x14ac:dyDescent="0.3">
      <c r="A34" t="str">
        <f t="shared" si="14"/>
        <v>Dade</v>
      </c>
      <c r="B34" s="2">
        <v>154576</v>
      </c>
      <c r="C34" s="1">
        <v>29</v>
      </c>
      <c r="D34" s="1">
        <v>57</v>
      </c>
      <c r="E34" s="1">
        <v>1732</v>
      </c>
      <c r="F34" s="1">
        <v>376</v>
      </c>
      <c r="G34" s="1">
        <v>1356</v>
      </c>
      <c r="H34" s="1">
        <v>21.7</v>
      </c>
      <c r="I34" s="5">
        <v>421.37</v>
      </c>
      <c r="J34" s="1">
        <v>0.24328</v>
      </c>
      <c r="K34" s="3">
        <f t="shared" si="9"/>
        <v>7.4106577558916642E-2</v>
      </c>
      <c r="L34" s="2">
        <v>154573</v>
      </c>
      <c r="M34" s="1">
        <v>29</v>
      </c>
      <c r="N34" s="1">
        <v>57</v>
      </c>
      <c r="O34" s="5">
        <v>5686</v>
      </c>
      <c r="P34" s="1">
        <v>868</v>
      </c>
      <c r="Q34" s="1">
        <v>4818</v>
      </c>
      <c r="R34" s="1">
        <v>15.3</v>
      </c>
      <c r="S34" s="1">
        <v>868</v>
      </c>
      <c r="T34" s="1">
        <v>0.15265999999999999</v>
      </c>
      <c r="U34" s="1" t="str">
        <f t="shared" si="15"/>
        <v>Rural</v>
      </c>
      <c r="V34" s="5">
        <f t="shared" si="16"/>
        <v>421.37</v>
      </c>
      <c r="W34" s="5">
        <f t="shared" si="17"/>
        <v>0</v>
      </c>
      <c r="X34" s="5"/>
      <c r="Y34" s="5">
        <f t="shared" si="18"/>
        <v>5686</v>
      </c>
      <c r="Z34" s="5">
        <f t="shared" si="19"/>
        <v>0</v>
      </c>
      <c r="AA34" s="10"/>
      <c r="AB34" s="13">
        <f t="shared" si="10"/>
        <v>2346188.16</v>
      </c>
      <c r="AC34" s="13">
        <f t="shared" si="11"/>
        <v>0</v>
      </c>
      <c r="AD34" s="6">
        <v>29057</v>
      </c>
      <c r="AE34" s="6" t="s">
        <v>38</v>
      </c>
      <c r="AF34" s="6" t="s">
        <v>10</v>
      </c>
      <c r="AG34" s="7" t="s">
        <v>189</v>
      </c>
      <c r="AH34" s="7" t="s">
        <v>10</v>
      </c>
      <c r="AI34" s="7" t="s">
        <v>190</v>
      </c>
      <c r="AJ34" s="8">
        <v>7883</v>
      </c>
      <c r="AK34" s="8">
        <v>7</v>
      </c>
      <c r="AL34" t="s">
        <v>191</v>
      </c>
      <c r="BQ34">
        <v>1</v>
      </c>
      <c r="BS34" s="26">
        <f t="shared" si="20"/>
        <v>0</v>
      </c>
      <c r="BT34" s="26">
        <f t="shared" si="21"/>
        <v>0</v>
      </c>
      <c r="BU34" s="26">
        <f t="shared" si="22"/>
        <v>0</v>
      </c>
      <c r="BV34" s="26">
        <f t="shared" si="23"/>
        <v>0</v>
      </c>
      <c r="BW34" s="26">
        <f t="shared" si="24"/>
        <v>0</v>
      </c>
      <c r="BX34" s="26">
        <f t="shared" si="25"/>
        <v>421.37</v>
      </c>
      <c r="BZ34" s="26">
        <f t="shared" si="26"/>
        <v>0</v>
      </c>
      <c r="CA34" s="26">
        <f t="shared" si="27"/>
        <v>0</v>
      </c>
      <c r="CB34" s="26">
        <f t="shared" si="28"/>
        <v>0</v>
      </c>
      <c r="CC34" s="26">
        <f t="shared" si="29"/>
        <v>0</v>
      </c>
      <c r="CD34" s="26">
        <f t="shared" si="30"/>
        <v>0</v>
      </c>
      <c r="CE34" s="26">
        <f t="shared" si="31"/>
        <v>5686</v>
      </c>
    </row>
    <row r="35" spans="1:83" x14ac:dyDescent="0.3">
      <c r="A35" t="str">
        <f t="shared" si="14"/>
        <v>Dallas</v>
      </c>
      <c r="B35" s="2">
        <v>154672</v>
      </c>
      <c r="C35" s="1">
        <v>29</v>
      </c>
      <c r="D35" s="1">
        <v>59</v>
      </c>
      <c r="E35" s="1">
        <v>3925</v>
      </c>
      <c r="F35" s="1">
        <v>854</v>
      </c>
      <c r="G35" s="1">
        <v>3071</v>
      </c>
      <c r="H35" s="1">
        <v>21.8</v>
      </c>
      <c r="I35" s="5">
        <v>957.04</v>
      </c>
      <c r="J35" s="1">
        <v>0.24382999999999999</v>
      </c>
      <c r="K35" s="3">
        <f t="shared" si="9"/>
        <v>7.2756575946480162E-2</v>
      </c>
      <c r="L35" s="2">
        <v>154669</v>
      </c>
      <c r="M35" s="1">
        <v>29</v>
      </c>
      <c r="N35" s="1">
        <v>59</v>
      </c>
      <c r="O35" s="5">
        <v>13154</v>
      </c>
      <c r="P35" s="1">
        <v>2217</v>
      </c>
      <c r="Q35" s="1">
        <v>10937</v>
      </c>
      <c r="R35" s="1">
        <v>16.899999999999999</v>
      </c>
      <c r="S35" s="1">
        <v>2217</v>
      </c>
      <c r="T35" s="1">
        <v>0.16854</v>
      </c>
      <c r="U35" s="1" t="str">
        <f t="shared" si="15"/>
        <v>Urban</v>
      </c>
      <c r="V35" s="5">
        <f t="shared" si="16"/>
        <v>0</v>
      </c>
      <c r="W35" s="5">
        <f t="shared" si="17"/>
        <v>957.04</v>
      </c>
      <c r="X35" s="5"/>
      <c r="Y35" s="5">
        <f t="shared" si="18"/>
        <v>0</v>
      </c>
      <c r="Z35" s="5">
        <f t="shared" si="19"/>
        <v>13154</v>
      </c>
      <c r="AA35" s="10"/>
      <c r="AB35" s="13">
        <f t="shared" si="10"/>
        <v>0</v>
      </c>
      <c r="AC35" s="13">
        <f t="shared" si="11"/>
        <v>5328798.72</v>
      </c>
      <c r="AD35" s="6">
        <v>29059</v>
      </c>
      <c r="AE35" s="6" t="s">
        <v>39</v>
      </c>
      <c r="AF35" s="6" t="s">
        <v>10</v>
      </c>
      <c r="AG35" s="7" t="s">
        <v>192</v>
      </c>
      <c r="AH35" s="7" t="s">
        <v>10</v>
      </c>
      <c r="AI35" s="7" t="s">
        <v>193</v>
      </c>
      <c r="AJ35" s="8">
        <v>16777</v>
      </c>
      <c r="AK35" s="8">
        <v>2</v>
      </c>
      <c r="AL35" t="s">
        <v>130</v>
      </c>
      <c r="BQ35">
        <v>1</v>
      </c>
      <c r="BS35" s="26">
        <f t="shared" si="20"/>
        <v>0</v>
      </c>
      <c r="BT35" s="26">
        <f t="shared" si="21"/>
        <v>0</v>
      </c>
      <c r="BU35" s="26">
        <f t="shared" si="22"/>
        <v>0</v>
      </c>
      <c r="BV35" s="26">
        <f t="shared" si="23"/>
        <v>0</v>
      </c>
      <c r="BW35" s="26">
        <f t="shared" si="24"/>
        <v>0</v>
      </c>
      <c r="BX35" s="26">
        <f t="shared" si="25"/>
        <v>957.04</v>
      </c>
      <c r="BZ35" s="26">
        <f t="shared" si="26"/>
        <v>0</v>
      </c>
      <c r="CA35" s="26">
        <f t="shared" si="27"/>
        <v>0</v>
      </c>
      <c r="CB35" s="26">
        <f t="shared" si="28"/>
        <v>0</v>
      </c>
      <c r="CC35" s="26">
        <f t="shared" si="29"/>
        <v>0</v>
      </c>
      <c r="CD35" s="26">
        <f t="shared" si="30"/>
        <v>0</v>
      </c>
      <c r="CE35" s="26">
        <f t="shared" si="31"/>
        <v>13154</v>
      </c>
    </row>
    <row r="36" spans="1:83" x14ac:dyDescent="0.3">
      <c r="A36" t="str">
        <f t="shared" si="14"/>
        <v>Daviess</v>
      </c>
      <c r="B36" s="2">
        <v>154768</v>
      </c>
      <c r="C36" s="1">
        <v>29</v>
      </c>
      <c r="D36" s="1">
        <v>61</v>
      </c>
      <c r="E36" s="1">
        <v>1714</v>
      </c>
      <c r="F36" s="1">
        <v>393</v>
      </c>
      <c r="G36" s="1">
        <v>1321</v>
      </c>
      <c r="H36" s="1">
        <v>22.9</v>
      </c>
      <c r="I36" s="5">
        <v>440.42</v>
      </c>
      <c r="J36" s="1">
        <v>0.25695000000000001</v>
      </c>
      <c r="K36" s="3">
        <f t="shared" si="9"/>
        <v>6.8558530510585303E-2</v>
      </c>
      <c r="L36" s="2">
        <v>154765</v>
      </c>
      <c r="M36" s="1">
        <v>29</v>
      </c>
      <c r="N36" s="1">
        <v>61</v>
      </c>
      <c r="O36" s="5">
        <v>6424</v>
      </c>
      <c r="P36" s="1">
        <v>1111</v>
      </c>
      <c r="Q36" s="1">
        <v>5313</v>
      </c>
      <c r="R36" s="1">
        <v>17.3</v>
      </c>
      <c r="S36" s="1">
        <v>1111</v>
      </c>
      <c r="T36" s="1">
        <v>0.17294999999999999</v>
      </c>
      <c r="U36" s="1" t="str">
        <f t="shared" si="15"/>
        <v>Rural</v>
      </c>
      <c r="V36" s="5">
        <f t="shared" si="16"/>
        <v>440.42</v>
      </c>
      <c r="W36" s="5">
        <f t="shared" si="17"/>
        <v>0</v>
      </c>
      <c r="X36" s="5"/>
      <c r="Y36" s="5">
        <f t="shared" si="18"/>
        <v>6424</v>
      </c>
      <c r="Z36" s="5">
        <f t="shared" si="19"/>
        <v>0</v>
      </c>
      <c r="AA36" s="10"/>
      <c r="AB36" s="13">
        <f t="shared" si="10"/>
        <v>2452258.56</v>
      </c>
      <c r="AC36" s="13">
        <f t="shared" si="11"/>
        <v>0</v>
      </c>
      <c r="AD36" s="6">
        <v>29061</v>
      </c>
      <c r="AE36" s="6" t="s">
        <v>40</v>
      </c>
      <c r="AF36" s="6" t="s">
        <v>10</v>
      </c>
      <c r="AG36" s="7" t="s">
        <v>194</v>
      </c>
      <c r="AH36" s="7" t="s">
        <v>10</v>
      </c>
      <c r="AI36" s="7" t="s">
        <v>195</v>
      </c>
      <c r="AJ36" s="8">
        <v>8433</v>
      </c>
      <c r="AK36" s="8">
        <v>4</v>
      </c>
      <c r="AL36" t="s">
        <v>166</v>
      </c>
      <c r="BO36">
        <v>1</v>
      </c>
      <c r="BQ36">
        <v>0</v>
      </c>
      <c r="BS36" s="26">
        <f t="shared" si="20"/>
        <v>0</v>
      </c>
      <c r="BT36" s="26">
        <f t="shared" si="21"/>
        <v>0</v>
      </c>
      <c r="BU36" s="26">
        <f t="shared" si="22"/>
        <v>0</v>
      </c>
      <c r="BV36" s="26">
        <f t="shared" si="23"/>
        <v>440.42</v>
      </c>
      <c r="BW36" s="26">
        <f t="shared" si="24"/>
        <v>0</v>
      </c>
      <c r="BX36" s="26">
        <f t="shared" si="25"/>
        <v>0</v>
      </c>
      <c r="BZ36" s="26">
        <f t="shared" si="26"/>
        <v>0</v>
      </c>
      <c r="CA36" s="26">
        <f t="shared" si="27"/>
        <v>0</v>
      </c>
      <c r="CB36" s="26">
        <f t="shared" si="28"/>
        <v>0</v>
      </c>
      <c r="CC36" s="26">
        <f t="shared" si="29"/>
        <v>6424</v>
      </c>
      <c r="CD36" s="26">
        <f t="shared" si="30"/>
        <v>0</v>
      </c>
      <c r="CE36" s="26">
        <f t="shared" si="31"/>
        <v>0</v>
      </c>
    </row>
    <row r="37" spans="1:83" x14ac:dyDescent="0.3">
      <c r="A37" t="str">
        <f t="shared" si="14"/>
        <v>De Kalb</v>
      </c>
      <c r="B37" s="2">
        <v>154864</v>
      </c>
      <c r="C37" s="1">
        <v>29</v>
      </c>
      <c r="D37" s="1">
        <v>63</v>
      </c>
      <c r="E37" s="1">
        <v>1551</v>
      </c>
      <c r="F37" s="1">
        <v>313</v>
      </c>
      <c r="G37" s="1">
        <v>1238</v>
      </c>
      <c r="H37" s="1">
        <v>20.2</v>
      </c>
      <c r="I37" s="5">
        <v>350.77</v>
      </c>
      <c r="J37" s="1">
        <v>0.22614999999999999</v>
      </c>
      <c r="K37" s="3">
        <f t="shared" si="9"/>
        <v>4.8402097419621912E-2</v>
      </c>
      <c r="L37" s="2">
        <v>154861</v>
      </c>
      <c r="M37" s="1">
        <v>29</v>
      </c>
      <c r="N37" s="1">
        <v>63</v>
      </c>
      <c r="O37" s="5">
        <v>7247</v>
      </c>
      <c r="P37" s="1">
        <v>814</v>
      </c>
      <c r="Q37" s="1">
        <v>6433</v>
      </c>
      <c r="R37" s="1">
        <v>11.2</v>
      </c>
      <c r="S37" s="1">
        <v>814</v>
      </c>
      <c r="T37" s="1">
        <v>0.11232</v>
      </c>
      <c r="U37" s="1" t="str">
        <f t="shared" si="15"/>
        <v>Urban</v>
      </c>
      <c r="V37" s="5">
        <f t="shared" si="16"/>
        <v>0</v>
      </c>
      <c r="W37" s="5">
        <f t="shared" si="17"/>
        <v>350.77</v>
      </c>
      <c r="X37" s="5"/>
      <c r="Y37" s="5">
        <f t="shared" si="18"/>
        <v>0</v>
      </c>
      <c r="Z37" s="5">
        <f t="shared" si="19"/>
        <v>7247</v>
      </c>
      <c r="AA37" s="10"/>
      <c r="AB37" s="13">
        <f t="shared" si="10"/>
        <v>0</v>
      </c>
      <c r="AC37" s="13">
        <f t="shared" si="11"/>
        <v>1953087.3599999999</v>
      </c>
      <c r="AD37" s="6">
        <v>29063</v>
      </c>
      <c r="AE37" s="6" t="s">
        <v>41</v>
      </c>
      <c r="AF37" s="6" t="s">
        <v>10</v>
      </c>
      <c r="AG37" s="7" t="s">
        <v>196</v>
      </c>
      <c r="AH37" s="7" t="s">
        <v>10</v>
      </c>
      <c r="AI37" s="7" t="s">
        <v>197</v>
      </c>
      <c r="AJ37" s="8">
        <v>12892</v>
      </c>
      <c r="AK37" s="8">
        <v>2</v>
      </c>
      <c r="AL37" t="s">
        <v>130</v>
      </c>
      <c r="BL37">
        <v>1</v>
      </c>
      <c r="BQ37">
        <v>0</v>
      </c>
      <c r="BS37" s="26">
        <f t="shared" si="20"/>
        <v>350.77</v>
      </c>
      <c r="BT37" s="26">
        <f t="shared" si="21"/>
        <v>0</v>
      </c>
      <c r="BU37" s="26">
        <f t="shared" si="22"/>
        <v>0</v>
      </c>
      <c r="BV37" s="26">
        <f t="shared" si="23"/>
        <v>0</v>
      </c>
      <c r="BW37" s="26">
        <f t="shared" si="24"/>
        <v>0</v>
      </c>
      <c r="BX37" s="26">
        <f t="shared" si="25"/>
        <v>0</v>
      </c>
      <c r="BZ37" s="26">
        <f t="shared" si="26"/>
        <v>7247</v>
      </c>
      <c r="CA37" s="26">
        <f t="shared" si="27"/>
        <v>0</v>
      </c>
      <c r="CB37" s="26">
        <f t="shared" si="28"/>
        <v>0</v>
      </c>
      <c r="CC37" s="26">
        <f t="shared" si="29"/>
        <v>0</v>
      </c>
      <c r="CD37" s="26">
        <f t="shared" si="30"/>
        <v>0</v>
      </c>
      <c r="CE37" s="26">
        <f t="shared" si="31"/>
        <v>0</v>
      </c>
    </row>
    <row r="38" spans="1:83" x14ac:dyDescent="0.3">
      <c r="A38" t="str">
        <f t="shared" si="14"/>
        <v>Dent</v>
      </c>
      <c r="B38" s="2">
        <v>154960</v>
      </c>
      <c r="C38" s="1">
        <v>29</v>
      </c>
      <c r="D38" s="1">
        <v>65</v>
      </c>
      <c r="E38" s="1">
        <v>3845</v>
      </c>
      <c r="F38" s="1">
        <v>789</v>
      </c>
      <c r="G38" s="1">
        <v>3056</v>
      </c>
      <c r="H38" s="1">
        <v>20.5</v>
      </c>
      <c r="I38" s="5">
        <v>884.2</v>
      </c>
      <c r="J38" s="1">
        <v>0.22996</v>
      </c>
      <c r="K38" s="3">
        <f t="shared" si="9"/>
        <v>7.4308765442474167E-2</v>
      </c>
      <c r="L38" s="2">
        <v>154957</v>
      </c>
      <c r="M38" s="1">
        <v>29</v>
      </c>
      <c r="N38" s="1">
        <v>65</v>
      </c>
      <c r="O38" s="5">
        <v>11899</v>
      </c>
      <c r="P38" s="1">
        <v>1920</v>
      </c>
      <c r="Q38" s="1">
        <v>9979</v>
      </c>
      <c r="R38" s="1">
        <v>16.100000000000001</v>
      </c>
      <c r="S38" s="1">
        <v>1920</v>
      </c>
      <c r="T38" s="1">
        <v>0.16136</v>
      </c>
      <c r="U38" s="1" t="str">
        <f t="shared" si="15"/>
        <v>Rural</v>
      </c>
      <c r="V38" s="5">
        <f t="shared" si="16"/>
        <v>884.2</v>
      </c>
      <c r="W38" s="5">
        <f t="shared" si="17"/>
        <v>0</v>
      </c>
      <c r="X38" s="5"/>
      <c r="Y38" s="5">
        <f t="shared" si="18"/>
        <v>11899</v>
      </c>
      <c r="Z38" s="5">
        <f t="shared" si="19"/>
        <v>0</v>
      </c>
      <c r="AA38" s="10"/>
      <c r="AB38" s="13">
        <f t="shared" si="10"/>
        <v>4923225.6000000006</v>
      </c>
      <c r="AC38" s="13">
        <f t="shared" si="11"/>
        <v>0</v>
      </c>
      <c r="AD38" s="6">
        <v>29065</v>
      </c>
      <c r="AE38" s="6" t="s">
        <v>42</v>
      </c>
      <c r="AF38" s="6" t="s">
        <v>10</v>
      </c>
      <c r="AG38" s="7" t="s">
        <v>198</v>
      </c>
      <c r="AH38" s="7" t="s">
        <v>10</v>
      </c>
      <c r="AI38" s="7" t="s">
        <v>199</v>
      </c>
      <c r="AJ38" s="8">
        <v>15657</v>
      </c>
      <c r="AK38" s="8">
        <v>9</v>
      </c>
      <c r="AL38" t="s">
        <v>161</v>
      </c>
      <c r="BP38">
        <v>1</v>
      </c>
      <c r="BQ38">
        <v>0</v>
      </c>
      <c r="BS38" s="26">
        <f t="shared" si="20"/>
        <v>0</v>
      </c>
      <c r="BT38" s="26">
        <f t="shared" si="21"/>
        <v>0</v>
      </c>
      <c r="BU38" s="26">
        <f t="shared" si="22"/>
        <v>0</v>
      </c>
      <c r="BV38" s="26">
        <f t="shared" si="23"/>
        <v>0</v>
      </c>
      <c r="BW38" s="26">
        <f t="shared" si="24"/>
        <v>884.2</v>
      </c>
      <c r="BX38" s="26">
        <f t="shared" si="25"/>
        <v>0</v>
      </c>
      <c r="BZ38" s="26">
        <f t="shared" si="26"/>
        <v>0</v>
      </c>
      <c r="CA38" s="26">
        <f t="shared" si="27"/>
        <v>0</v>
      </c>
      <c r="CB38" s="26">
        <f t="shared" si="28"/>
        <v>0</v>
      </c>
      <c r="CC38" s="26">
        <f t="shared" si="29"/>
        <v>0</v>
      </c>
      <c r="CD38" s="26">
        <f t="shared" si="30"/>
        <v>11899</v>
      </c>
      <c r="CE38" s="26">
        <f t="shared" si="31"/>
        <v>0</v>
      </c>
    </row>
    <row r="39" spans="1:83" x14ac:dyDescent="0.3">
      <c r="A39" t="str">
        <f t="shared" si="14"/>
        <v>Douglas</v>
      </c>
      <c r="B39" s="2">
        <v>155056</v>
      </c>
      <c r="C39" s="1">
        <v>29</v>
      </c>
      <c r="D39" s="1">
        <v>67</v>
      </c>
      <c r="E39" s="1">
        <v>3395</v>
      </c>
      <c r="F39" s="1">
        <v>678</v>
      </c>
      <c r="G39" s="1">
        <v>2717</v>
      </c>
      <c r="H39" s="1">
        <v>20</v>
      </c>
      <c r="I39" s="5">
        <v>759.81</v>
      </c>
      <c r="J39" s="1">
        <v>0.2238</v>
      </c>
      <c r="K39" s="3">
        <f t="shared" si="9"/>
        <v>7.6624647035094792E-2</v>
      </c>
      <c r="L39" s="2">
        <v>155053</v>
      </c>
      <c r="M39" s="1">
        <v>29</v>
      </c>
      <c r="N39" s="1">
        <v>67</v>
      </c>
      <c r="O39" s="5">
        <v>9916</v>
      </c>
      <c r="P39" s="1">
        <v>1569</v>
      </c>
      <c r="Q39" s="1">
        <v>8347</v>
      </c>
      <c r="R39" s="1">
        <v>15.8</v>
      </c>
      <c r="S39" s="1">
        <v>1569</v>
      </c>
      <c r="T39" s="1">
        <v>0.15823000000000001</v>
      </c>
      <c r="U39" s="1" t="str">
        <f t="shared" si="15"/>
        <v>Rural</v>
      </c>
      <c r="V39" s="5">
        <f t="shared" si="16"/>
        <v>759.81</v>
      </c>
      <c r="W39" s="5">
        <f t="shared" si="17"/>
        <v>0</v>
      </c>
      <c r="X39" s="5"/>
      <c r="Y39" s="5">
        <f t="shared" si="18"/>
        <v>9916</v>
      </c>
      <c r="Z39" s="5">
        <f t="shared" si="19"/>
        <v>0</v>
      </c>
      <c r="AA39" s="10"/>
      <c r="AB39" s="13">
        <f t="shared" si="10"/>
        <v>4230622.08</v>
      </c>
      <c r="AC39" s="13">
        <f t="shared" si="11"/>
        <v>0</v>
      </c>
      <c r="AD39" s="6">
        <v>29067</v>
      </c>
      <c r="AE39" s="6" t="s">
        <v>43</v>
      </c>
      <c r="AF39" s="6" t="s">
        <v>10</v>
      </c>
      <c r="AG39" s="7" t="s">
        <v>200</v>
      </c>
      <c r="AH39" s="7" t="s">
        <v>10</v>
      </c>
      <c r="AI39" s="7" t="s">
        <v>201</v>
      </c>
      <c r="AJ39" s="8">
        <v>13684</v>
      </c>
      <c r="AK39" s="8">
        <v>6</v>
      </c>
      <c r="AL39" t="s">
        <v>139</v>
      </c>
      <c r="BQ39">
        <v>1</v>
      </c>
      <c r="BS39" s="26">
        <f t="shared" si="20"/>
        <v>0</v>
      </c>
      <c r="BT39" s="26">
        <f t="shared" si="21"/>
        <v>0</v>
      </c>
      <c r="BU39" s="26">
        <f t="shared" si="22"/>
        <v>0</v>
      </c>
      <c r="BV39" s="26">
        <f t="shared" si="23"/>
        <v>0</v>
      </c>
      <c r="BW39" s="26">
        <f t="shared" si="24"/>
        <v>0</v>
      </c>
      <c r="BX39" s="26">
        <f t="shared" si="25"/>
        <v>759.81</v>
      </c>
      <c r="BZ39" s="26">
        <f t="shared" si="26"/>
        <v>0</v>
      </c>
      <c r="CA39" s="26">
        <f t="shared" si="27"/>
        <v>0</v>
      </c>
      <c r="CB39" s="26">
        <f t="shared" si="28"/>
        <v>0</v>
      </c>
      <c r="CC39" s="26">
        <f t="shared" si="29"/>
        <v>0</v>
      </c>
      <c r="CD39" s="26">
        <f t="shared" si="30"/>
        <v>0</v>
      </c>
      <c r="CE39" s="26">
        <f t="shared" si="31"/>
        <v>9916</v>
      </c>
    </row>
    <row r="40" spans="1:83" x14ac:dyDescent="0.3">
      <c r="A40" t="str">
        <f t="shared" si="14"/>
        <v>Dunklin</v>
      </c>
      <c r="B40" s="2">
        <v>155152</v>
      </c>
      <c r="C40" s="1">
        <v>29</v>
      </c>
      <c r="D40" s="1">
        <v>69</v>
      </c>
      <c r="E40" s="1">
        <v>8964</v>
      </c>
      <c r="F40" s="1">
        <v>1704</v>
      </c>
      <c r="G40" s="1">
        <v>7260</v>
      </c>
      <c r="H40" s="1">
        <v>19</v>
      </c>
      <c r="I40" s="5">
        <v>1909.6</v>
      </c>
      <c r="J40" s="1">
        <v>0.21303</v>
      </c>
      <c r="K40" s="3">
        <f t="shared" si="9"/>
        <v>8.2285517300814404E-2</v>
      </c>
      <c r="L40" s="2">
        <v>155149</v>
      </c>
      <c r="M40" s="1">
        <v>29</v>
      </c>
      <c r="N40" s="1">
        <v>69</v>
      </c>
      <c r="O40" s="5">
        <v>23207</v>
      </c>
      <c r="P40" s="1">
        <v>3561</v>
      </c>
      <c r="Q40" s="1">
        <v>19646</v>
      </c>
      <c r="R40" s="1">
        <v>15.3</v>
      </c>
      <c r="S40" s="1">
        <v>3561</v>
      </c>
      <c r="T40" s="1">
        <v>0.15345</v>
      </c>
      <c r="U40" s="1" t="str">
        <f t="shared" si="15"/>
        <v>Rural</v>
      </c>
      <c r="V40" s="5">
        <f t="shared" si="16"/>
        <v>1909.6</v>
      </c>
      <c r="W40" s="5">
        <f t="shared" si="17"/>
        <v>0</v>
      </c>
      <c r="X40" s="5"/>
      <c r="Y40" s="5">
        <f t="shared" si="18"/>
        <v>23207</v>
      </c>
      <c r="Z40" s="5">
        <f t="shared" si="19"/>
        <v>0</v>
      </c>
      <c r="AA40" s="10"/>
      <c r="AB40" s="13">
        <f t="shared" si="10"/>
        <v>10632652.799999999</v>
      </c>
      <c r="AC40" s="13">
        <f t="shared" si="11"/>
        <v>0</v>
      </c>
      <c r="AD40" s="6">
        <v>29069</v>
      </c>
      <c r="AE40" s="6" t="s">
        <v>44</v>
      </c>
      <c r="AF40" s="6" t="s">
        <v>10</v>
      </c>
      <c r="AG40" s="7" t="s">
        <v>202</v>
      </c>
      <c r="AH40" s="7" t="s">
        <v>10</v>
      </c>
      <c r="AI40" s="7" t="s">
        <v>203</v>
      </c>
      <c r="AJ40" s="8">
        <v>31953</v>
      </c>
      <c r="AK40" s="8">
        <v>8</v>
      </c>
      <c r="AL40" t="s">
        <v>127</v>
      </c>
      <c r="BP40">
        <v>1</v>
      </c>
      <c r="BQ40">
        <v>0</v>
      </c>
      <c r="BS40" s="26">
        <f t="shared" si="20"/>
        <v>0</v>
      </c>
      <c r="BT40" s="26">
        <f t="shared" si="21"/>
        <v>0</v>
      </c>
      <c r="BU40" s="26">
        <f t="shared" si="22"/>
        <v>0</v>
      </c>
      <c r="BV40" s="26">
        <f t="shared" si="23"/>
        <v>0</v>
      </c>
      <c r="BW40" s="26">
        <f t="shared" si="24"/>
        <v>1909.6</v>
      </c>
      <c r="BX40" s="26">
        <f t="shared" si="25"/>
        <v>0</v>
      </c>
      <c r="BZ40" s="26">
        <f t="shared" si="26"/>
        <v>0</v>
      </c>
      <c r="CA40" s="26">
        <f t="shared" si="27"/>
        <v>0</v>
      </c>
      <c r="CB40" s="26">
        <f t="shared" si="28"/>
        <v>0</v>
      </c>
      <c r="CC40" s="26">
        <f t="shared" si="29"/>
        <v>0</v>
      </c>
      <c r="CD40" s="26">
        <f t="shared" si="30"/>
        <v>23207</v>
      </c>
      <c r="CE40" s="26">
        <f t="shared" si="31"/>
        <v>0</v>
      </c>
    </row>
    <row r="41" spans="1:83" x14ac:dyDescent="0.3">
      <c r="A41" t="str">
        <f t="shared" si="14"/>
        <v>Franklin</v>
      </c>
      <c r="B41" s="2">
        <v>155248</v>
      </c>
      <c r="C41" s="1">
        <v>29</v>
      </c>
      <c r="D41" s="1">
        <v>71</v>
      </c>
      <c r="E41" s="1">
        <v>13848</v>
      </c>
      <c r="F41" s="1">
        <v>2650</v>
      </c>
      <c r="G41" s="1">
        <v>11198</v>
      </c>
      <c r="H41" s="1">
        <v>19.100000000000001</v>
      </c>
      <c r="I41" s="5">
        <v>2969.74</v>
      </c>
      <c r="J41" s="1">
        <v>0.21445</v>
      </c>
      <c r="K41" s="3">
        <f t="shared" si="9"/>
        <v>3.4796067817263639E-2</v>
      </c>
      <c r="L41" s="2">
        <v>155245</v>
      </c>
      <c r="M41" s="1">
        <v>29</v>
      </c>
      <c r="N41" s="1">
        <v>71</v>
      </c>
      <c r="O41" s="5">
        <v>85347</v>
      </c>
      <c r="P41" s="1">
        <v>9360</v>
      </c>
      <c r="Q41" s="1">
        <v>75987</v>
      </c>
      <c r="R41" s="1">
        <v>11</v>
      </c>
      <c r="S41" s="1">
        <v>9360</v>
      </c>
      <c r="T41" s="1">
        <v>0.10967</v>
      </c>
      <c r="U41" s="1" t="str">
        <f t="shared" si="15"/>
        <v>Urban</v>
      </c>
      <c r="V41" s="5">
        <f t="shared" si="16"/>
        <v>0</v>
      </c>
      <c r="W41" s="5">
        <f t="shared" si="17"/>
        <v>2969.74</v>
      </c>
      <c r="X41" s="5"/>
      <c r="Y41" s="5">
        <f t="shared" si="18"/>
        <v>0</v>
      </c>
      <c r="Z41" s="5">
        <f t="shared" si="19"/>
        <v>85347</v>
      </c>
      <c r="AA41" s="10"/>
      <c r="AB41" s="13">
        <f t="shared" si="10"/>
        <v>0</v>
      </c>
      <c r="AC41" s="13">
        <f t="shared" si="11"/>
        <v>16535512.319999998</v>
      </c>
      <c r="AD41" s="6">
        <v>29071</v>
      </c>
      <c r="AE41" s="6" t="s">
        <v>45</v>
      </c>
      <c r="AF41" s="6" t="s">
        <v>10</v>
      </c>
      <c r="AG41" s="7" t="s">
        <v>204</v>
      </c>
      <c r="AH41" s="7" t="s">
        <v>10</v>
      </c>
      <c r="AI41" s="7" t="s">
        <v>205</v>
      </c>
      <c r="AJ41" s="8">
        <v>101492</v>
      </c>
      <c r="AK41" s="8">
        <v>1</v>
      </c>
      <c r="AL41" t="s">
        <v>144</v>
      </c>
      <c r="BM41">
        <v>1</v>
      </c>
      <c r="BQ41">
        <v>0</v>
      </c>
      <c r="BS41" s="26">
        <f t="shared" si="20"/>
        <v>0</v>
      </c>
      <c r="BT41" s="26">
        <f t="shared" si="21"/>
        <v>2969.74</v>
      </c>
      <c r="BU41" s="26">
        <f t="shared" si="22"/>
        <v>0</v>
      </c>
      <c r="BV41" s="26">
        <f t="shared" si="23"/>
        <v>0</v>
      </c>
      <c r="BW41" s="26">
        <f t="shared" si="24"/>
        <v>0</v>
      </c>
      <c r="BX41" s="26">
        <f t="shared" si="25"/>
        <v>0</v>
      </c>
      <c r="BZ41" s="26">
        <f t="shared" si="26"/>
        <v>0</v>
      </c>
      <c r="CA41" s="26">
        <f t="shared" si="27"/>
        <v>85347</v>
      </c>
      <c r="CB41" s="26">
        <f t="shared" si="28"/>
        <v>0</v>
      </c>
      <c r="CC41" s="26">
        <f t="shared" si="29"/>
        <v>0</v>
      </c>
      <c r="CD41" s="26">
        <f t="shared" si="30"/>
        <v>0</v>
      </c>
      <c r="CE41" s="26">
        <f t="shared" si="31"/>
        <v>0</v>
      </c>
    </row>
    <row r="42" spans="1:83" x14ac:dyDescent="0.3">
      <c r="A42" t="str">
        <f t="shared" si="14"/>
        <v>Gasconade</v>
      </c>
      <c r="B42" s="2">
        <v>155344</v>
      </c>
      <c r="C42" s="1">
        <v>29</v>
      </c>
      <c r="D42" s="1">
        <v>73</v>
      </c>
      <c r="E42" s="1">
        <v>2255</v>
      </c>
      <c r="F42" s="1">
        <v>487</v>
      </c>
      <c r="G42" s="1">
        <v>1768</v>
      </c>
      <c r="H42" s="1">
        <v>21.6</v>
      </c>
      <c r="I42" s="5">
        <v>545.76</v>
      </c>
      <c r="J42" s="1">
        <v>0.24202000000000001</v>
      </c>
      <c r="K42" s="3">
        <f t="shared" si="9"/>
        <v>4.8374401701825914E-2</v>
      </c>
      <c r="L42" s="2">
        <v>155341</v>
      </c>
      <c r="M42" s="1">
        <v>29</v>
      </c>
      <c r="N42" s="1">
        <v>73</v>
      </c>
      <c r="O42" s="5">
        <v>11282</v>
      </c>
      <c r="P42" s="1">
        <v>1462</v>
      </c>
      <c r="Q42" s="1">
        <v>9820</v>
      </c>
      <c r="R42" s="1">
        <v>13</v>
      </c>
      <c r="S42" s="1">
        <v>1462</v>
      </c>
      <c r="T42" s="1">
        <v>0.12959000000000001</v>
      </c>
      <c r="U42" s="1" t="str">
        <f t="shared" si="15"/>
        <v>Rural</v>
      </c>
      <c r="V42" s="5">
        <f t="shared" si="16"/>
        <v>545.76</v>
      </c>
      <c r="W42" s="5">
        <f t="shared" si="17"/>
        <v>0</v>
      </c>
      <c r="X42" s="5"/>
      <c r="Y42" s="5">
        <f t="shared" si="18"/>
        <v>11282</v>
      </c>
      <c r="Z42" s="5">
        <f t="shared" si="19"/>
        <v>0</v>
      </c>
      <c r="AA42" s="10"/>
      <c r="AB42" s="13">
        <f t="shared" si="10"/>
        <v>3038791.6799999997</v>
      </c>
      <c r="AC42" s="13">
        <f t="shared" si="11"/>
        <v>0</v>
      </c>
      <c r="AD42" s="6">
        <v>29073</v>
      </c>
      <c r="AE42" s="6" t="s">
        <v>46</v>
      </c>
      <c r="AF42" s="6" t="s">
        <v>10</v>
      </c>
      <c r="AG42" s="7" t="s">
        <v>206</v>
      </c>
      <c r="AH42" s="7" t="s">
        <v>10</v>
      </c>
      <c r="AI42" s="7" t="s">
        <v>207</v>
      </c>
      <c r="AJ42" s="8">
        <v>15222</v>
      </c>
      <c r="AK42" s="8">
        <v>4</v>
      </c>
      <c r="AL42" t="s">
        <v>166</v>
      </c>
      <c r="BN42">
        <v>1</v>
      </c>
      <c r="BQ42">
        <v>0</v>
      </c>
      <c r="BS42" s="26">
        <f t="shared" si="20"/>
        <v>0</v>
      </c>
      <c r="BT42" s="26">
        <f t="shared" si="21"/>
        <v>0</v>
      </c>
      <c r="BU42" s="26">
        <f t="shared" si="22"/>
        <v>545.76</v>
      </c>
      <c r="BV42" s="26">
        <f t="shared" si="23"/>
        <v>0</v>
      </c>
      <c r="BW42" s="26">
        <f t="shared" si="24"/>
        <v>0</v>
      </c>
      <c r="BX42" s="26">
        <f t="shared" si="25"/>
        <v>0</v>
      </c>
      <c r="BZ42" s="26">
        <f t="shared" si="26"/>
        <v>0</v>
      </c>
      <c r="CA42" s="26">
        <f t="shared" si="27"/>
        <v>0</v>
      </c>
      <c r="CB42" s="26">
        <f t="shared" si="28"/>
        <v>11282</v>
      </c>
      <c r="CC42" s="26">
        <f t="shared" si="29"/>
        <v>0</v>
      </c>
      <c r="CD42" s="26">
        <f t="shared" si="30"/>
        <v>0</v>
      </c>
      <c r="CE42" s="26">
        <f t="shared" si="31"/>
        <v>0</v>
      </c>
    </row>
    <row r="43" spans="1:83" x14ac:dyDescent="0.3">
      <c r="A43" t="str">
        <f t="shared" si="14"/>
        <v>Gentry</v>
      </c>
      <c r="B43" s="2">
        <v>155440</v>
      </c>
      <c r="C43" s="1">
        <v>29</v>
      </c>
      <c r="D43" s="1">
        <v>75</v>
      </c>
      <c r="E43" s="1">
        <v>1358</v>
      </c>
      <c r="F43" s="1">
        <v>304</v>
      </c>
      <c r="G43" s="1">
        <v>1054</v>
      </c>
      <c r="H43" s="1">
        <v>22.4</v>
      </c>
      <c r="I43" s="5">
        <v>340.68</v>
      </c>
      <c r="J43" s="1">
        <v>0.25086999999999998</v>
      </c>
      <c r="K43" s="3">
        <f t="shared" si="9"/>
        <v>6.4953288846520491E-2</v>
      </c>
      <c r="L43" s="2">
        <v>155437</v>
      </c>
      <c r="M43" s="1">
        <v>29</v>
      </c>
      <c r="N43" s="1">
        <v>75</v>
      </c>
      <c r="O43" s="5">
        <v>5245</v>
      </c>
      <c r="P43" s="1">
        <v>739</v>
      </c>
      <c r="Q43" s="1">
        <v>4506</v>
      </c>
      <c r="R43" s="1">
        <v>14.1</v>
      </c>
      <c r="S43" s="1">
        <v>739</v>
      </c>
      <c r="T43" s="1">
        <v>0.1409</v>
      </c>
      <c r="U43" s="1" t="str">
        <f t="shared" si="15"/>
        <v>Rural</v>
      </c>
      <c r="V43" s="5">
        <f t="shared" si="16"/>
        <v>340.68</v>
      </c>
      <c r="W43" s="5">
        <f t="shared" si="17"/>
        <v>0</v>
      </c>
      <c r="X43" s="5"/>
      <c r="Y43" s="5">
        <f t="shared" si="18"/>
        <v>5245</v>
      </c>
      <c r="Z43" s="5">
        <f t="shared" si="19"/>
        <v>0</v>
      </c>
      <c r="AA43" s="10"/>
      <c r="AB43" s="13">
        <f t="shared" si="10"/>
        <v>1896906.2399999998</v>
      </c>
      <c r="AC43" s="13">
        <f t="shared" si="11"/>
        <v>0</v>
      </c>
      <c r="AD43" s="6">
        <v>29075</v>
      </c>
      <c r="AE43" s="6" t="s">
        <v>47</v>
      </c>
      <c r="AF43" s="6" t="s">
        <v>10</v>
      </c>
      <c r="AG43" s="7" t="s">
        <v>208</v>
      </c>
      <c r="AH43" s="7" t="s">
        <v>10</v>
      </c>
      <c r="AI43" s="7" t="s">
        <v>209</v>
      </c>
      <c r="AJ43" s="8">
        <v>6738</v>
      </c>
      <c r="AK43" s="8">
        <v>7</v>
      </c>
      <c r="AL43" t="s">
        <v>191</v>
      </c>
      <c r="BO43">
        <v>1</v>
      </c>
      <c r="BQ43">
        <v>0</v>
      </c>
      <c r="BS43" s="26">
        <f t="shared" si="20"/>
        <v>0</v>
      </c>
      <c r="BT43" s="26">
        <f t="shared" si="21"/>
        <v>0</v>
      </c>
      <c r="BU43" s="26">
        <f t="shared" si="22"/>
        <v>0</v>
      </c>
      <c r="BV43" s="26">
        <f t="shared" si="23"/>
        <v>340.68</v>
      </c>
      <c r="BW43" s="26">
        <f t="shared" si="24"/>
        <v>0</v>
      </c>
      <c r="BX43" s="26">
        <f t="shared" si="25"/>
        <v>0</v>
      </c>
      <c r="BZ43" s="26">
        <f t="shared" si="26"/>
        <v>0</v>
      </c>
      <c r="CA43" s="26">
        <f t="shared" si="27"/>
        <v>0</v>
      </c>
      <c r="CB43" s="26">
        <f t="shared" si="28"/>
        <v>0</v>
      </c>
      <c r="CC43" s="26">
        <f t="shared" si="29"/>
        <v>5245</v>
      </c>
      <c r="CD43" s="26">
        <f t="shared" si="30"/>
        <v>0</v>
      </c>
      <c r="CE43" s="26">
        <f t="shared" si="31"/>
        <v>0</v>
      </c>
    </row>
    <row r="44" spans="1:83" x14ac:dyDescent="0.3">
      <c r="A44" t="str">
        <f t="shared" si="14"/>
        <v>Greene</v>
      </c>
      <c r="B44" s="2">
        <v>155536</v>
      </c>
      <c r="C44" s="1">
        <v>29</v>
      </c>
      <c r="D44" s="1">
        <v>77</v>
      </c>
      <c r="E44" s="1">
        <v>58997</v>
      </c>
      <c r="F44" s="1">
        <v>11922</v>
      </c>
      <c r="G44" s="1">
        <v>47075</v>
      </c>
      <c r="H44" s="1">
        <v>20.2</v>
      </c>
      <c r="I44" s="5">
        <v>13360.48</v>
      </c>
      <c r="J44" s="1">
        <v>0.22645999999999999</v>
      </c>
      <c r="K44" s="3">
        <f t="shared" si="9"/>
        <v>5.7111932801846663E-2</v>
      </c>
      <c r="L44" s="2">
        <v>155533</v>
      </c>
      <c r="M44" s="1">
        <v>29</v>
      </c>
      <c r="N44" s="1">
        <v>77</v>
      </c>
      <c r="O44" s="5">
        <v>233935</v>
      </c>
      <c r="P44" s="1">
        <v>29075</v>
      </c>
      <c r="Q44" s="1">
        <v>204860</v>
      </c>
      <c r="R44" s="1">
        <v>12.4</v>
      </c>
      <c r="S44" s="1">
        <v>29075</v>
      </c>
      <c r="T44" s="1">
        <v>0.12429</v>
      </c>
      <c r="U44" s="1" t="str">
        <f t="shared" si="15"/>
        <v>Urban</v>
      </c>
      <c r="V44" s="5">
        <f t="shared" si="16"/>
        <v>0</v>
      </c>
      <c r="W44" s="5">
        <f t="shared" si="17"/>
        <v>13360.48</v>
      </c>
      <c r="X44" s="5"/>
      <c r="Y44" s="5">
        <f t="shared" si="18"/>
        <v>0</v>
      </c>
      <c r="Z44" s="5">
        <f t="shared" si="19"/>
        <v>233935</v>
      </c>
      <c r="AA44" s="10"/>
      <c r="AB44" s="13">
        <f t="shared" si="10"/>
        <v>0</v>
      </c>
      <c r="AC44" s="13">
        <f t="shared" si="11"/>
        <v>74391152.640000001</v>
      </c>
      <c r="AD44" s="6">
        <v>29077</v>
      </c>
      <c r="AE44" s="6" t="s">
        <v>48</v>
      </c>
      <c r="AF44" s="6" t="s">
        <v>10</v>
      </c>
      <c r="AG44" s="7" t="s">
        <v>210</v>
      </c>
      <c r="AH44" s="7" t="s">
        <v>10</v>
      </c>
      <c r="AI44" s="7" t="s">
        <v>211</v>
      </c>
      <c r="AJ44" s="8">
        <v>275174</v>
      </c>
      <c r="AK44" s="8">
        <v>2</v>
      </c>
      <c r="AL44" t="s">
        <v>130</v>
      </c>
      <c r="BQ44">
        <v>1</v>
      </c>
      <c r="BS44" s="26">
        <f t="shared" si="20"/>
        <v>0</v>
      </c>
      <c r="BT44" s="26">
        <f t="shared" si="21"/>
        <v>0</v>
      </c>
      <c r="BU44" s="26">
        <f t="shared" si="22"/>
        <v>0</v>
      </c>
      <c r="BV44" s="26">
        <f t="shared" si="23"/>
        <v>0</v>
      </c>
      <c r="BW44" s="26">
        <f t="shared" si="24"/>
        <v>0</v>
      </c>
      <c r="BX44" s="26">
        <f t="shared" si="25"/>
        <v>13360.48</v>
      </c>
      <c r="BZ44" s="26">
        <f t="shared" si="26"/>
        <v>0</v>
      </c>
      <c r="CA44" s="26">
        <f t="shared" si="27"/>
        <v>0</v>
      </c>
      <c r="CB44" s="26">
        <f t="shared" si="28"/>
        <v>0</v>
      </c>
      <c r="CC44" s="26">
        <f t="shared" si="29"/>
        <v>0</v>
      </c>
      <c r="CD44" s="26">
        <f t="shared" si="30"/>
        <v>0</v>
      </c>
      <c r="CE44" s="26">
        <f t="shared" si="31"/>
        <v>233935</v>
      </c>
    </row>
    <row r="45" spans="1:83" x14ac:dyDescent="0.3">
      <c r="A45" t="str">
        <f t="shared" si="14"/>
        <v>Grundy</v>
      </c>
      <c r="B45" s="2">
        <v>155632</v>
      </c>
      <c r="C45" s="1">
        <v>29</v>
      </c>
      <c r="D45" s="1">
        <v>79</v>
      </c>
      <c r="E45" s="1">
        <v>2086</v>
      </c>
      <c r="F45" s="1">
        <v>439</v>
      </c>
      <c r="G45" s="1">
        <v>1647</v>
      </c>
      <c r="H45" s="1">
        <v>21</v>
      </c>
      <c r="I45" s="5">
        <v>491.97</v>
      </c>
      <c r="J45" s="1">
        <v>0.23583999999999999</v>
      </c>
      <c r="K45" s="3">
        <f t="shared" si="9"/>
        <v>6.5291307232913071E-2</v>
      </c>
      <c r="L45" s="2">
        <v>155629</v>
      </c>
      <c r="M45" s="1">
        <v>29</v>
      </c>
      <c r="N45" s="1">
        <v>79</v>
      </c>
      <c r="O45" s="5">
        <v>7535</v>
      </c>
      <c r="P45" s="1">
        <v>1065</v>
      </c>
      <c r="Q45" s="1">
        <v>6470</v>
      </c>
      <c r="R45" s="1">
        <v>14.1</v>
      </c>
      <c r="S45" s="1">
        <v>1065</v>
      </c>
      <c r="T45" s="1">
        <v>0.14133999999999999</v>
      </c>
      <c r="U45" s="1" t="str">
        <f t="shared" si="15"/>
        <v>Rural</v>
      </c>
      <c r="V45" s="5">
        <f t="shared" si="16"/>
        <v>491.97</v>
      </c>
      <c r="W45" s="5">
        <f t="shared" si="17"/>
        <v>0</v>
      </c>
      <c r="X45" s="5"/>
      <c r="Y45" s="5">
        <f t="shared" si="18"/>
        <v>7535</v>
      </c>
      <c r="Z45" s="5">
        <f t="shared" si="19"/>
        <v>0</v>
      </c>
      <c r="AA45" s="10"/>
      <c r="AB45" s="13">
        <f t="shared" si="10"/>
        <v>2739288.96</v>
      </c>
      <c r="AC45" s="13">
        <f t="shared" si="11"/>
        <v>0</v>
      </c>
      <c r="AD45" s="6">
        <v>29079</v>
      </c>
      <c r="AE45" s="6" t="s">
        <v>49</v>
      </c>
      <c r="AF45" s="6" t="s">
        <v>10</v>
      </c>
      <c r="AG45" s="7" t="s">
        <v>212</v>
      </c>
      <c r="AH45" s="7" t="s">
        <v>10</v>
      </c>
      <c r="AI45" s="7" t="s">
        <v>213</v>
      </c>
      <c r="AJ45" s="8">
        <v>10261</v>
      </c>
      <c r="AK45" s="8">
        <v>11</v>
      </c>
      <c r="AL45" t="s">
        <v>214</v>
      </c>
      <c r="BO45">
        <v>1</v>
      </c>
      <c r="BQ45">
        <v>0</v>
      </c>
      <c r="BS45" s="26">
        <f t="shared" si="20"/>
        <v>0</v>
      </c>
      <c r="BT45" s="26">
        <f t="shared" si="21"/>
        <v>0</v>
      </c>
      <c r="BU45" s="26">
        <f t="shared" si="22"/>
        <v>0</v>
      </c>
      <c r="BV45" s="26">
        <f t="shared" si="23"/>
        <v>491.97</v>
      </c>
      <c r="BW45" s="26">
        <f t="shared" si="24"/>
        <v>0</v>
      </c>
      <c r="BX45" s="26">
        <f t="shared" si="25"/>
        <v>0</v>
      </c>
      <c r="BZ45" s="26">
        <f t="shared" si="26"/>
        <v>0</v>
      </c>
      <c r="CA45" s="26">
        <f t="shared" si="27"/>
        <v>0</v>
      </c>
      <c r="CB45" s="26">
        <f t="shared" si="28"/>
        <v>0</v>
      </c>
      <c r="CC45" s="26">
        <f t="shared" si="29"/>
        <v>7535</v>
      </c>
      <c r="CD45" s="26">
        <f t="shared" si="30"/>
        <v>0</v>
      </c>
      <c r="CE45" s="26">
        <f t="shared" si="31"/>
        <v>0</v>
      </c>
    </row>
    <row r="46" spans="1:83" x14ac:dyDescent="0.3">
      <c r="A46" t="str">
        <f t="shared" si="14"/>
        <v>Harrison</v>
      </c>
      <c r="B46" s="2">
        <v>155728</v>
      </c>
      <c r="C46" s="1">
        <v>29</v>
      </c>
      <c r="D46" s="1">
        <v>81</v>
      </c>
      <c r="E46" s="1">
        <v>1958</v>
      </c>
      <c r="F46" s="1">
        <v>376</v>
      </c>
      <c r="G46" s="1">
        <v>1582</v>
      </c>
      <c r="H46" s="1">
        <v>19.2</v>
      </c>
      <c r="I46" s="5">
        <v>421.37</v>
      </c>
      <c r="J46" s="1">
        <v>0.2152</v>
      </c>
      <c r="K46" s="3">
        <f t="shared" si="9"/>
        <v>6.569535391331463E-2</v>
      </c>
      <c r="L46" s="2">
        <v>155725</v>
      </c>
      <c r="M46" s="1">
        <v>29</v>
      </c>
      <c r="N46" s="1">
        <v>81</v>
      </c>
      <c r="O46" s="5">
        <v>6414</v>
      </c>
      <c r="P46" s="1">
        <v>901</v>
      </c>
      <c r="Q46" s="1">
        <v>5513</v>
      </c>
      <c r="R46" s="1">
        <v>14</v>
      </c>
      <c r="S46" s="1">
        <v>901</v>
      </c>
      <c r="T46" s="1">
        <v>0.14047000000000001</v>
      </c>
      <c r="U46" s="1" t="str">
        <f t="shared" si="15"/>
        <v>Rural</v>
      </c>
      <c r="V46" s="5">
        <f t="shared" si="16"/>
        <v>421.37</v>
      </c>
      <c r="W46" s="5">
        <f t="shared" si="17"/>
        <v>0</v>
      </c>
      <c r="X46" s="5"/>
      <c r="Y46" s="5">
        <f t="shared" si="18"/>
        <v>6414</v>
      </c>
      <c r="Z46" s="5">
        <f t="shared" si="19"/>
        <v>0</v>
      </c>
      <c r="AA46" s="10"/>
      <c r="AB46" s="13">
        <f t="shared" si="10"/>
        <v>2346188.16</v>
      </c>
      <c r="AC46" s="13">
        <f t="shared" si="11"/>
        <v>0</v>
      </c>
      <c r="AD46" s="6">
        <v>29081</v>
      </c>
      <c r="AE46" s="6" t="s">
        <v>50</v>
      </c>
      <c r="AF46" s="6" t="s">
        <v>10</v>
      </c>
      <c r="AG46" s="7" t="s">
        <v>215</v>
      </c>
      <c r="AH46" s="7" t="s">
        <v>10</v>
      </c>
      <c r="AI46" s="7" t="s">
        <v>216</v>
      </c>
      <c r="AJ46" s="8">
        <v>8957</v>
      </c>
      <c r="AK46" s="8">
        <v>11</v>
      </c>
      <c r="AL46" t="s">
        <v>214</v>
      </c>
      <c r="BO46">
        <v>1</v>
      </c>
      <c r="BQ46">
        <v>0</v>
      </c>
      <c r="BS46" s="26">
        <f t="shared" si="20"/>
        <v>0</v>
      </c>
      <c r="BT46" s="26">
        <f t="shared" si="21"/>
        <v>0</v>
      </c>
      <c r="BU46" s="26">
        <f t="shared" si="22"/>
        <v>0</v>
      </c>
      <c r="BV46" s="26">
        <f t="shared" si="23"/>
        <v>421.37</v>
      </c>
      <c r="BW46" s="26">
        <f t="shared" si="24"/>
        <v>0</v>
      </c>
      <c r="BX46" s="26">
        <f t="shared" si="25"/>
        <v>0</v>
      </c>
      <c r="BZ46" s="26">
        <f t="shared" si="26"/>
        <v>0</v>
      </c>
      <c r="CA46" s="26">
        <f t="shared" si="27"/>
        <v>0</v>
      </c>
      <c r="CB46" s="26">
        <f t="shared" si="28"/>
        <v>0</v>
      </c>
      <c r="CC46" s="26">
        <f t="shared" si="29"/>
        <v>6414</v>
      </c>
      <c r="CD46" s="26">
        <f t="shared" si="30"/>
        <v>0</v>
      </c>
      <c r="CE46" s="26">
        <f t="shared" si="31"/>
        <v>0</v>
      </c>
    </row>
    <row r="47" spans="1:83" x14ac:dyDescent="0.3">
      <c r="A47" t="str">
        <f t="shared" si="14"/>
        <v>Henry</v>
      </c>
      <c r="B47" s="2">
        <v>155824</v>
      </c>
      <c r="C47" s="1">
        <v>29</v>
      </c>
      <c r="D47" s="1">
        <v>83</v>
      </c>
      <c r="E47" s="1">
        <v>4685</v>
      </c>
      <c r="F47" s="1">
        <v>905</v>
      </c>
      <c r="G47" s="1">
        <v>3780</v>
      </c>
      <c r="H47" s="1">
        <v>19.3</v>
      </c>
      <c r="I47" s="5">
        <v>1014.19</v>
      </c>
      <c r="J47" s="1">
        <v>0.21648000000000001</v>
      </c>
      <c r="K47" s="3">
        <f t="shared" si="9"/>
        <v>6.0293086023423106E-2</v>
      </c>
      <c r="L47" s="2">
        <v>155821</v>
      </c>
      <c r="M47" s="1">
        <v>29</v>
      </c>
      <c r="N47" s="1">
        <v>83</v>
      </c>
      <c r="O47" s="5">
        <v>16821</v>
      </c>
      <c r="P47" s="1">
        <v>2147</v>
      </c>
      <c r="Q47" s="1">
        <v>14674</v>
      </c>
      <c r="R47" s="1">
        <v>12.8</v>
      </c>
      <c r="S47" s="1">
        <v>2147</v>
      </c>
      <c r="T47" s="1">
        <v>0.12764</v>
      </c>
      <c r="U47" s="1" t="str">
        <f t="shared" si="15"/>
        <v>Rural</v>
      </c>
      <c r="V47" s="5">
        <f t="shared" si="16"/>
        <v>1014.19</v>
      </c>
      <c r="W47" s="5">
        <f t="shared" si="17"/>
        <v>0</v>
      </c>
      <c r="X47" s="5"/>
      <c r="Y47" s="5">
        <f t="shared" si="18"/>
        <v>16821</v>
      </c>
      <c r="Z47" s="5">
        <f t="shared" si="19"/>
        <v>0</v>
      </c>
      <c r="AA47" s="10"/>
      <c r="AB47" s="13">
        <f t="shared" si="10"/>
        <v>5647009.9199999999</v>
      </c>
      <c r="AC47" s="13">
        <f t="shared" si="11"/>
        <v>0</v>
      </c>
      <c r="AD47" s="6">
        <v>29083</v>
      </c>
      <c r="AE47" s="6" t="s">
        <v>51</v>
      </c>
      <c r="AF47" s="6" t="s">
        <v>10</v>
      </c>
      <c r="AG47" s="7" t="s">
        <v>217</v>
      </c>
      <c r="AH47" s="7" t="s">
        <v>10</v>
      </c>
      <c r="AI47" s="7" t="s">
        <v>218</v>
      </c>
      <c r="AJ47" s="8">
        <v>22272</v>
      </c>
      <c r="AK47" s="8">
        <v>4</v>
      </c>
      <c r="AL47" t="s">
        <v>166</v>
      </c>
      <c r="BQ47">
        <v>1</v>
      </c>
      <c r="BS47" s="26">
        <f t="shared" si="20"/>
        <v>0</v>
      </c>
      <c r="BT47" s="26">
        <f t="shared" si="21"/>
        <v>0</v>
      </c>
      <c r="BU47" s="26">
        <f t="shared" si="22"/>
        <v>0</v>
      </c>
      <c r="BV47" s="26">
        <f t="shared" si="23"/>
        <v>0</v>
      </c>
      <c r="BW47" s="26">
        <f t="shared" si="24"/>
        <v>0</v>
      </c>
      <c r="BX47" s="26">
        <f t="shared" si="25"/>
        <v>1014.19</v>
      </c>
      <c r="BZ47" s="26">
        <f t="shared" si="26"/>
        <v>0</v>
      </c>
      <c r="CA47" s="26">
        <f t="shared" si="27"/>
        <v>0</v>
      </c>
      <c r="CB47" s="26">
        <f t="shared" si="28"/>
        <v>0</v>
      </c>
      <c r="CC47" s="26">
        <f t="shared" si="29"/>
        <v>0</v>
      </c>
      <c r="CD47" s="26">
        <f t="shared" si="30"/>
        <v>0</v>
      </c>
      <c r="CE47" s="26">
        <f t="shared" si="31"/>
        <v>16821</v>
      </c>
    </row>
    <row r="48" spans="1:83" x14ac:dyDescent="0.3">
      <c r="A48" t="str">
        <f t="shared" si="14"/>
        <v>Hickory</v>
      </c>
      <c r="B48" s="2">
        <v>155920</v>
      </c>
      <c r="C48" s="1">
        <v>29</v>
      </c>
      <c r="D48" s="1">
        <v>85</v>
      </c>
      <c r="E48" s="1">
        <v>2051</v>
      </c>
      <c r="F48" s="1">
        <v>479</v>
      </c>
      <c r="G48" s="1">
        <v>1572</v>
      </c>
      <c r="H48" s="1">
        <v>23.4</v>
      </c>
      <c r="I48" s="5">
        <v>536.79</v>
      </c>
      <c r="J48" s="1">
        <v>0.26172000000000001</v>
      </c>
      <c r="K48" s="3">
        <f t="shared" si="9"/>
        <v>8.5476114649681523E-2</v>
      </c>
      <c r="L48" s="2">
        <v>155917</v>
      </c>
      <c r="M48" s="1">
        <v>29</v>
      </c>
      <c r="N48" s="1">
        <v>85</v>
      </c>
      <c r="O48" s="5">
        <v>6280</v>
      </c>
      <c r="P48" s="1">
        <v>1112</v>
      </c>
      <c r="Q48" s="1">
        <v>5168</v>
      </c>
      <c r="R48" s="1">
        <v>17.7</v>
      </c>
      <c r="S48" s="1">
        <v>1112</v>
      </c>
      <c r="T48" s="1">
        <v>0.17707000000000001</v>
      </c>
      <c r="U48" s="1" t="str">
        <f t="shared" si="15"/>
        <v>Rural</v>
      </c>
      <c r="V48" s="5">
        <f t="shared" si="16"/>
        <v>536.79</v>
      </c>
      <c r="W48" s="5">
        <f t="shared" si="17"/>
        <v>0</v>
      </c>
      <c r="X48" s="5"/>
      <c r="Y48" s="5">
        <f t="shared" si="18"/>
        <v>6280</v>
      </c>
      <c r="Z48" s="5">
        <f t="shared" si="19"/>
        <v>0</v>
      </c>
      <c r="AA48" s="10"/>
      <c r="AB48" s="13">
        <f t="shared" si="10"/>
        <v>2988846.7199999997</v>
      </c>
      <c r="AC48" s="13">
        <f t="shared" si="11"/>
        <v>0</v>
      </c>
      <c r="AD48" s="6">
        <v>29085</v>
      </c>
      <c r="AE48" s="6" t="s">
        <v>52</v>
      </c>
      <c r="AF48" s="6" t="s">
        <v>10</v>
      </c>
      <c r="AG48" s="7" t="s">
        <v>219</v>
      </c>
      <c r="AH48" s="7" t="s">
        <v>10</v>
      </c>
      <c r="AI48" s="7" t="s">
        <v>220</v>
      </c>
      <c r="AJ48" s="8">
        <v>9627</v>
      </c>
      <c r="AK48" s="8">
        <v>7</v>
      </c>
      <c r="AL48" t="s">
        <v>191</v>
      </c>
      <c r="BQ48">
        <v>1</v>
      </c>
      <c r="BS48" s="26">
        <f t="shared" si="20"/>
        <v>0</v>
      </c>
      <c r="BT48" s="26">
        <f t="shared" si="21"/>
        <v>0</v>
      </c>
      <c r="BU48" s="26">
        <f t="shared" si="22"/>
        <v>0</v>
      </c>
      <c r="BV48" s="26">
        <f t="shared" si="23"/>
        <v>0</v>
      </c>
      <c r="BW48" s="26">
        <f t="shared" si="24"/>
        <v>0</v>
      </c>
      <c r="BX48" s="26">
        <f t="shared" si="25"/>
        <v>536.79</v>
      </c>
      <c r="BZ48" s="26">
        <f t="shared" si="26"/>
        <v>0</v>
      </c>
      <c r="CA48" s="26">
        <f t="shared" si="27"/>
        <v>0</v>
      </c>
      <c r="CB48" s="26">
        <f t="shared" si="28"/>
        <v>0</v>
      </c>
      <c r="CC48" s="26">
        <f t="shared" si="29"/>
        <v>0</v>
      </c>
      <c r="CD48" s="26">
        <f t="shared" si="30"/>
        <v>0</v>
      </c>
      <c r="CE48" s="26">
        <f t="shared" si="31"/>
        <v>6280</v>
      </c>
    </row>
    <row r="49" spans="1:83" x14ac:dyDescent="0.3">
      <c r="A49" t="str">
        <f t="shared" si="14"/>
        <v>Holt</v>
      </c>
      <c r="B49" s="2">
        <v>156016</v>
      </c>
      <c r="C49" s="1">
        <v>29</v>
      </c>
      <c r="D49" s="1">
        <v>87</v>
      </c>
      <c r="E49" s="1">
        <v>715</v>
      </c>
      <c r="F49" s="1">
        <v>154</v>
      </c>
      <c r="G49" s="1">
        <v>561</v>
      </c>
      <c r="H49" s="1">
        <v>21.5</v>
      </c>
      <c r="I49" s="5">
        <v>172.58</v>
      </c>
      <c r="J49" s="1">
        <v>0.24137</v>
      </c>
      <c r="K49" s="3">
        <f t="shared" si="9"/>
        <v>5.2841396203306801E-2</v>
      </c>
      <c r="L49" s="2">
        <v>156013</v>
      </c>
      <c r="M49" s="1">
        <v>29</v>
      </c>
      <c r="N49" s="1">
        <v>87</v>
      </c>
      <c r="O49" s="5">
        <v>3266</v>
      </c>
      <c r="P49" s="1">
        <v>413</v>
      </c>
      <c r="Q49" s="1">
        <v>2853</v>
      </c>
      <c r="R49" s="1">
        <v>12.6</v>
      </c>
      <c r="S49" s="1">
        <v>413</v>
      </c>
      <c r="T49" s="1">
        <v>0.12645000000000001</v>
      </c>
      <c r="U49" s="1" t="str">
        <f t="shared" si="15"/>
        <v>Rural</v>
      </c>
      <c r="V49" s="5">
        <f t="shared" si="16"/>
        <v>172.58</v>
      </c>
      <c r="W49" s="5">
        <f t="shared" si="17"/>
        <v>0</v>
      </c>
      <c r="X49" s="5"/>
      <c r="Y49" s="5">
        <f t="shared" si="18"/>
        <v>3266</v>
      </c>
      <c r="Z49" s="5">
        <f t="shared" si="19"/>
        <v>0</v>
      </c>
      <c r="AA49" s="10"/>
      <c r="AB49" s="13">
        <f t="shared" si="10"/>
        <v>960925.44000000018</v>
      </c>
      <c r="AC49" s="13">
        <f t="shared" si="11"/>
        <v>0</v>
      </c>
      <c r="AD49" s="6">
        <v>29087</v>
      </c>
      <c r="AE49" s="6" t="s">
        <v>53</v>
      </c>
      <c r="AF49" s="6" t="s">
        <v>10</v>
      </c>
      <c r="AG49" s="7" t="s">
        <v>221</v>
      </c>
      <c r="AH49" s="7" t="s">
        <v>10</v>
      </c>
      <c r="AI49" s="7" t="s">
        <v>222</v>
      </c>
      <c r="AJ49" s="8">
        <v>4912</v>
      </c>
      <c r="AK49" s="8">
        <v>7</v>
      </c>
      <c r="AL49" t="s">
        <v>191</v>
      </c>
      <c r="BO49">
        <v>1</v>
      </c>
      <c r="BQ49">
        <v>0</v>
      </c>
      <c r="BS49" s="26">
        <f t="shared" si="20"/>
        <v>0</v>
      </c>
      <c r="BT49" s="26">
        <f t="shared" si="21"/>
        <v>0</v>
      </c>
      <c r="BU49" s="26">
        <f t="shared" si="22"/>
        <v>0</v>
      </c>
      <c r="BV49" s="26">
        <f t="shared" si="23"/>
        <v>172.58</v>
      </c>
      <c r="BW49" s="26">
        <f t="shared" si="24"/>
        <v>0</v>
      </c>
      <c r="BX49" s="26">
        <f t="shared" si="25"/>
        <v>0</v>
      </c>
      <c r="BZ49" s="26">
        <f t="shared" si="26"/>
        <v>0</v>
      </c>
      <c r="CA49" s="26">
        <f t="shared" si="27"/>
        <v>0</v>
      </c>
      <c r="CB49" s="26">
        <f t="shared" si="28"/>
        <v>0</v>
      </c>
      <c r="CC49" s="26">
        <f t="shared" si="29"/>
        <v>3266</v>
      </c>
      <c r="CD49" s="26">
        <f t="shared" si="30"/>
        <v>0</v>
      </c>
      <c r="CE49" s="26">
        <f t="shared" si="31"/>
        <v>0</v>
      </c>
    </row>
    <row r="50" spans="1:83" x14ac:dyDescent="0.3">
      <c r="A50" t="str">
        <f t="shared" si="14"/>
        <v>Howard</v>
      </c>
      <c r="B50" s="2">
        <v>156112</v>
      </c>
      <c r="C50" s="1">
        <v>29</v>
      </c>
      <c r="D50" s="1">
        <v>89</v>
      </c>
      <c r="E50" s="1">
        <v>1761</v>
      </c>
      <c r="F50" s="1">
        <v>372</v>
      </c>
      <c r="G50" s="1">
        <v>1389</v>
      </c>
      <c r="H50" s="1">
        <v>21.1</v>
      </c>
      <c r="I50" s="5">
        <v>416.88</v>
      </c>
      <c r="J50" s="1">
        <v>0.23673</v>
      </c>
      <c r="K50" s="3">
        <f t="shared" si="9"/>
        <v>5.5399335548172758E-2</v>
      </c>
      <c r="L50" s="2">
        <v>156109</v>
      </c>
      <c r="M50" s="1">
        <v>29</v>
      </c>
      <c r="N50" s="1">
        <v>89</v>
      </c>
      <c r="O50" s="5">
        <v>7525</v>
      </c>
      <c r="P50" s="1">
        <v>983</v>
      </c>
      <c r="Q50" s="1">
        <v>6542</v>
      </c>
      <c r="R50" s="1">
        <v>13.1</v>
      </c>
      <c r="S50" s="1">
        <v>983</v>
      </c>
      <c r="T50" s="1">
        <v>0.13063</v>
      </c>
      <c r="U50" s="1" t="str">
        <f t="shared" si="15"/>
        <v>Rural</v>
      </c>
      <c r="V50" s="5">
        <f t="shared" si="16"/>
        <v>416.88</v>
      </c>
      <c r="W50" s="5">
        <f t="shared" si="17"/>
        <v>0</v>
      </c>
      <c r="X50" s="5"/>
      <c r="Y50" s="5">
        <f t="shared" si="18"/>
        <v>7525</v>
      </c>
      <c r="Z50" s="5">
        <f t="shared" si="19"/>
        <v>0</v>
      </c>
      <c r="AA50" s="10"/>
      <c r="AB50" s="13">
        <f t="shared" si="10"/>
        <v>2321187.8399999999</v>
      </c>
      <c r="AC50" s="13">
        <f t="shared" si="11"/>
        <v>0</v>
      </c>
      <c r="AD50" s="6">
        <v>29089</v>
      </c>
      <c r="AE50" s="6" t="s">
        <v>54</v>
      </c>
      <c r="AF50" s="6" t="s">
        <v>10</v>
      </c>
      <c r="AG50" s="7" t="s">
        <v>223</v>
      </c>
      <c r="AH50" s="7" t="s">
        <v>10</v>
      </c>
      <c r="AI50" s="7" t="s">
        <v>224</v>
      </c>
      <c r="AJ50" s="8">
        <v>10144</v>
      </c>
      <c r="AK50" s="8">
        <v>6</v>
      </c>
      <c r="AL50" t="s">
        <v>139</v>
      </c>
      <c r="BN50">
        <v>1</v>
      </c>
      <c r="BQ50">
        <v>0</v>
      </c>
      <c r="BS50" s="26">
        <f t="shared" si="20"/>
        <v>0</v>
      </c>
      <c r="BT50" s="26">
        <f t="shared" si="21"/>
        <v>0</v>
      </c>
      <c r="BU50" s="26">
        <f t="shared" si="22"/>
        <v>416.88</v>
      </c>
      <c r="BV50" s="26">
        <f t="shared" si="23"/>
        <v>0</v>
      </c>
      <c r="BW50" s="26">
        <f t="shared" si="24"/>
        <v>0</v>
      </c>
      <c r="BX50" s="26">
        <f t="shared" si="25"/>
        <v>0</v>
      </c>
      <c r="BZ50" s="26">
        <f t="shared" si="26"/>
        <v>0</v>
      </c>
      <c r="CA50" s="26">
        <f t="shared" si="27"/>
        <v>0</v>
      </c>
      <c r="CB50" s="26">
        <f t="shared" si="28"/>
        <v>7525</v>
      </c>
      <c r="CC50" s="26">
        <f t="shared" si="29"/>
        <v>0</v>
      </c>
      <c r="CD50" s="26">
        <f t="shared" si="30"/>
        <v>0</v>
      </c>
      <c r="CE50" s="26">
        <f t="shared" si="31"/>
        <v>0</v>
      </c>
    </row>
    <row r="51" spans="1:83" x14ac:dyDescent="0.3">
      <c r="A51" t="str">
        <f t="shared" si="14"/>
        <v>Howell</v>
      </c>
      <c r="B51" s="2">
        <v>156208</v>
      </c>
      <c r="C51" s="1">
        <v>29</v>
      </c>
      <c r="D51" s="1">
        <v>91</v>
      </c>
      <c r="E51" s="1">
        <v>10183</v>
      </c>
      <c r="F51" s="1">
        <v>1844</v>
      </c>
      <c r="G51" s="1">
        <v>8339</v>
      </c>
      <c r="H51" s="1">
        <v>18.100000000000001</v>
      </c>
      <c r="I51" s="5">
        <v>2066.4899999999998</v>
      </c>
      <c r="J51" s="1">
        <v>0.20294000000000001</v>
      </c>
      <c r="K51" s="3">
        <f t="shared" si="9"/>
        <v>6.5511349226477292E-2</v>
      </c>
      <c r="L51" s="2">
        <v>156205</v>
      </c>
      <c r="M51" s="1">
        <v>29</v>
      </c>
      <c r="N51" s="1">
        <v>91</v>
      </c>
      <c r="O51" s="5">
        <v>31544</v>
      </c>
      <c r="P51" s="1">
        <v>4401</v>
      </c>
      <c r="Q51" s="1">
        <v>27143</v>
      </c>
      <c r="R51" s="1">
        <v>14</v>
      </c>
      <c r="S51" s="1">
        <v>4401</v>
      </c>
      <c r="T51" s="1">
        <v>0.13952000000000001</v>
      </c>
      <c r="U51" s="1" t="str">
        <f t="shared" si="15"/>
        <v>Rural</v>
      </c>
      <c r="V51" s="5">
        <f t="shared" si="16"/>
        <v>2066.4899999999998</v>
      </c>
      <c r="W51" s="5">
        <f t="shared" si="17"/>
        <v>0</v>
      </c>
      <c r="X51" s="5"/>
      <c r="Y51" s="5">
        <f t="shared" si="18"/>
        <v>31544</v>
      </c>
      <c r="Z51" s="5">
        <f t="shared" si="19"/>
        <v>0</v>
      </c>
      <c r="AA51" s="10"/>
      <c r="AB51" s="13">
        <f t="shared" si="10"/>
        <v>11506216.319999998</v>
      </c>
      <c r="AC51" s="13">
        <f t="shared" si="11"/>
        <v>0</v>
      </c>
      <c r="AD51" s="6">
        <v>29091</v>
      </c>
      <c r="AE51" s="6" t="s">
        <v>55</v>
      </c>
      <c r="AF51" s="6" t="s">
        <v>10</v>
      </c>
      <c r="AG51" s="7" t="s">
        <v>225</v>
      </c>
      <c r="AH51" s="7" t="s">
        <v>10</v>
      </c>
      <c r="AI51" s="7" t="s">
        <v>226</v>
      </c>
      <c r="AJ51" s="8">
        <v>40400</v>
      </c>
      <c r="AK51" s="8">
        <v>8</v>
      </c>
      <c r="AL51" t="s">
        <v>127</v>
      </c>
      <c r="BP51">
        <v>1</v>
      </c>
      <c r="BQ51">
        <v>0</v>
      </c>
      <c r="BS51" s="26">
        <f t="shared" si="20"/>
        <v>0</v>
      </c>
      <c r="BT51" s="26">
        <f t="shared" si="21"/>
        <v>0</v>
      </c>
      <c r="BU51" s="26">
        <f t="shared" si="22"/>
        <v>0</v>
      </c>
      <c r="BV51" s="26">
        <f t="shared" si="23"/>
        <v>0</v>
      </c>
      <c r="BW51" s="26">
        <f t="shared" si="24"/>
        <v>2066.4899999999998</v>
      </c>
      <c r="BX51" s="26">
        <f t="shared" si="25"/>
        <v>0</v>
      </c>
      <c r="BZ51" s="26">
        <f t="shared" si="26"/>
        <v>0</v>
      </c>
      <c r="CA51" s="26">
        <f t="shared" si="27"/>
        <v>0</v>
      </c>
      <c r="CB51" s="26">
        <f t="shared" si="28"/>
        <v>0</v>
      </c>
      <c r="CC51" s="26">
        <f t="shared" si="29"/>
        <v>0</v>
      </c>
      <c r="CD51" s="26">
        <f t="shared" si="30"/>
        <v>31544</v>
      </c>
      <c r="CE51" s="26">
        <f t="shared" si="31"/>
        <v>0</v>
      </c>
    </row>
    <row r="52" spans="1:83" x14ac:dyDescent="0.3">
      <c r="A52" t="str">
        <f t="shared" si="14"/>
        <v>Iron</v>
      </c>
      <c r="B52" s="2">
        <v>156304</v>
      </c>
      <c r="C52" s="1">
        <v>29</v>
      </c>
      <c r="D52" s="1">
        <v>93</v>
      </c>
      <c r="E52" s="1">
        <v>2397</v>
      </c>
      <c r="F52" s="1">
        <v>421</v>
      </c>
      <c r="G52" s="1">
        <v>1976</v>
      </c>
      <c r="H52" s="1">
        <v>17.600000000000001</v>
      </c>
      <c r="I52" s="5">
        <v>471.8</v>
      </c>
      <c r="J52" s="1">
        <v>0.19683</v>
      </c>
      <c r="K52" s="3">
        <f t="shared" si="9"/>
        <v>6.0885275519421862E-2</v>
      </c>
      <c r="L52" s="2">
        <v>156301</v>
      </c>
      <c r="M52" s="1">
        <v>29</v>
      </c>
      <c r="N52" s="1">
        <v>93</v>
      </c>
      <c r="O52" s="5">
        <v>7749</v>
      </c>
      <c r="P52" s="1">
        <v>995</v>
      </c>
      <c r="Q52" s="1">
        <v>6754</v>
      </c>
      <c r="R52" s="1">
        <v>12.8</v>
      </c>
      <c r="S52" s="1">
        <v>995</v>
      </c>
      <c r="T52" s="1">
        <v>0.12839999999999999</v>
      </c>
      <c r="U52" s="1" t="str">
        <f t="shared" si="15"/>
        <v>Rural</v>
      </c>
      <c r="V52" s="5">
        <f t="shared" si="16"/>
        <v>471.8</v>
      </c>
      <c r="W52" s="5">
        <f t="shared" si="17"/>
        <v>0</v>
      </c>
      <c r="X52" s="5"/>
      <c r="Y52" s="5">
        <f t="shared" si="18"/>
        <v>7749</v>
      </c>
      <c r="Z52" s="5">
        <f t="shared" si="19"/>
        <v>0</v>
      </c>
      <c r="AA52" s="10"/>
      <c r="AB52" s="13">
        <f t="shared" si="10"/>
        <v>2626982.4000000004</v>
      </c>
      <c r="AC52" s="13">
        <f t="shared" si="11"/>
        <v>0</v>
      </c>
      <c r="AD52" s="6">
        <v>29093</v>
      </c>
      <c r="AE52" s="6" t="s">
        <v>56</v>
      </c>
      <c r="AF52" s="6" t="s">
        <v>10</v>
      </c>
      <c r="AG52" s="7" t="s">
        <v>227</v>
      </c>
      <c r="AH52" s="7" t="s">
        <v>10</v>
      </c>
      <c r="AI52" s="7" t="s">
        <v>228</v>
      </c>
      <c r="AJ52" s="8">
        <v>10630</v>
      </c>
      <c r="AK52" s="8">
        <v>10</v>
      </c>
      <c r="AL52" t="s">
        <v>133</v>
      </c>
      <c r="BP52">
        <v>1</v>
      </c>
      <c r="BQ52">
        <v>0</v>
      </c>
      <c r="BS52" s="26">
        <f t="shared" si="20"/>
        <v>0</v>
      </c>
      <c r="BT52" s="26">
        <f t="shared" si="21"/>
        <v>0</v>
      </c>
      <c r="BU52" s="26">
        <f t="shared" si="22"/>
        <v>0</v>
      </c>
      <c r="BV52" s="26">
        <f t="shared" si="23"/>
        <v>0</v>
      </c>
      <c r="BW52" s="26">
        <f t="shared" si="24"/>
        <v>471.8</v>
      </c>
      <c r="BX52" s="26">
        <f t="shared" si="25"/>
        <v>0</v>
      </c>
      <c r="BZ52" s="26">
        <f t="shared" si="26"/>
        <v>0</v>
      </c>
      <c r="CA52" s="26">
        <f t="shared" si="27"/>
        <v>0</v>
      </c>
      <c r="CB52" s="26">
        <f t="shared" si="28"/>
        <v>0</v>
      </c>
      <c r="CC52" s="26">
        <f t="shared" si="29"/>
        <v>0</v>
      </c>
      <c r="CD52" s="26">
        <f t="shared" si="30"/>
        <v>7749</v>
      </c>
      <c r="CE52" s="26">
        <f t="shared" si="31"/>
        <v>0</v>
      </c>
    </row>
    <row r="53" spans="1:83" x14ac:dyDescent="0.3">
      <c r="A53" t="str">
        <f t="shared" si="14"/>
        <v>Jackson</v>
      </c>
      <c r="B53" s="2">
        <v>156400</v>
      </c>
      <c r="C53" s="1">
        <v>29</v>
      </c>
      <c r="D53" s="1">
        <v>95</v>
      </c>
      <c r="E53" s="1">
        <v>126821</v>
      </c>
      <c r="F53" s="1">
        <v>26689</v>
      </c>
      <c r="G53" s="1">
        <v>100132</v>
      </c>
      <c r="H53" s="1">
        <v>21</v>
      </c>
      <c r="I53" s="5">
        <v>29909.23</v>
      </c>
      <c r="J53" s="1">
        <v>0.23583999999999999</v>
      </c>
      <c r="K53" s="3">
        <f t="shared" si="9"/>
        <v>5.1005347940122167E-2</v>
      </c>
      <c r="L53" s="2">
        <v>156397</v>
      </c>
      <c r="M53" s="1">
        <v>29</v>
      </c>
      <c r="N53" s="1">
        <v>95</v>
      </c>
      <c r="O53" s="5">
        <v>586394</v>
      </c>
      <c r="P53" s="1">
        <v>73219</v>
      </c>
      <c r="Q53" s="1">
        <v>513175</v>
      </c>
      <c r="R53" s="1">
        <v>12.5</v>
      </c>
      <c r="S53" s="1">
        <v>73219</v>
      </c>
      <c r="T53" s="1">
        <v>0.12486</v>
      </c>
      <c r="U53" s="1" t="str">
        <f t="shared" si="15"/>
        <v>Urban</v>
      </c>
      <c r="V53" s="5">
        <f t="shared" si="16"/>
        <v>0</v>
      </c>
      <c r="W53" s="5">
        <f t="shared" si="17"/>
        <v>29909.23</v>
      </c>
      <c r="X53" s="5"/>
      <c r="Y53" s="5">
        <f t="shared" si="18"/>
        <v>0</v>
      </c>
      <c r="Z53" s="5">
        <f t="shared" si="19"/>
        <v>586394</v>
      </c>
      <c r="AA53" s="10"/>
      <c r="AB53" s="13">
        <f t="shared" si="10"/>
        <v>0</v>
      </c>
      <c r="AC53" s="13">
        <f t="shared" si="11"/>
        <v>166534592.64000002</v>
      </c>
      <c r="AD53" s="6">
        <v>29095</v>
      </c>
      <c r="AE53" s="6" t="s">
        <v>57</v>
      </c>
      <c r="AF53" s="6" t="s">
        <v>10</v>
      </c>
      <c r="AG53" s="7" t="s">
        <v>229</v>
      </c>
      <c r="AH53" s="7" t="s">
        <v>10</v>
      </c>
      <c r="AI53" s="7" t="s">
        <v>230</v>
      </c>
      <c r="AJ53" s="8">
        <v>674158</v>
      </c>
      <c r="AK53" s="8">
        <v>1</v>
      </c>
      <c r="AL53" t="s">
        <v>144</v>
      </c>
      <c r="BL53">
        <v>1</v>
      </c>
      <c r="BQ53">
        <v>0</v>
      </c>
      <c r="BS53" s="26">
        <f t="shared" si="20"/>
        <v>29909.23</v>
      </c>
      <c r="BT53" s="26">
        <f t="shared" si="21"/>
        <v>0</v>
      </c>
      <c r="BU53" s="26">
        <f t="shared" si="22"/>
        <v>0</v>
      </c>
      <c r="BV53" s="26">
        <f t="shared" si="23"/>
        <v>0</v>
      </c>
      <c r="BW53" s="26">
        <f t="shared" si="24"/>
        <v>0</v>
      </c>
      <c r="BX53" s="26">
        <f t="shared" si="25"/>
        <v>0</v>
      </c>
      <c r="BZ53" s="26">
        <f t="shared" si="26"/>
        <v>586394</v>
      </c>
      <c r="CA53" s="26">
        <f t="shared" si="27"/>
        <v>0</v>
      </c>
      <c r="CB53" s="26">
        <f t="shared" si="28"/>
        <v>0</v>
      </c>
      <c r="CC53" s="26">
        <f t="shared" si="29"/>
        <v>0</v>
      </c>
      <c r="CD53" s="26">
        <f t="shared" si="30"/>
        <v>0</v>
      </c>
      <c r="CE53" s="26">
        <f t="shared" si="31"/>
        <v>0</v>
      </c>
    </row>
    <row r="54" spans="1:83" x14ac:dyDescent="0.3">
      <c r="A54" t="str">
        <f t="shared" si="14"/>
        <v>Jasper</v>
      </c>
      <c r="B54" s="2">
        <v>156496</v>
      </c>
      <c r="C54" s="1">
        <v>29</v>
      </c>
      <c r="D54" s="1">
        <v>97</v>
      </c>
      <c r="E54" s="1">
        <v>25607</v>
      </c>
      <c r="F54" s="1">
        <v>5749</v>
      </c>
      <c r="G54" s="1">
        <v>19858</v>
      </c>
      <c r="H54" s="1">
        <v>22.5</v>
      </c>
      <c r="I54" s="5">
        <v>6442.66</v>
      </c>
      <c r="J54" s="1">
        <v>0.25159999999999999</v>
      </c>
      <c r="K54" s="3">
        <f t="shared" si="9"/>
        <v>6.4904295615731786E-2</v>
      </c>
      <c r="L54" s="2">
        <v>156493</v>
      </c>
      <c r="M54" s="1">
        <v>29</v>
      </c>
      <c r="N54" s="1">
        <v>97</v>
      </c>
      <c r="O54" s="5">
        <v>99264</v>
      </c>
      <c r="P54" s="1">
        <v>15009</v>
      </c>
      <c r="Q54" s="1">
        <v>84255</v>
      </c>
      <c r="R54" s="1">
        <v>15.1</v>
      </c>
      <c r="S54" s="1">
        <v>15009</v>
      </c>
      <c r="T54" s="1">
        <v>0.1512</v>
      </c>
      <c r="U54" s="1" t="str">
        <f t="shared" si="15"/>
        <v>Urban</v>
      </c>
      <c r="V54" s="5">
        <f t="shared" si="16"/>
        <v>0</v>
      </c>
      <c r="W54" s="5">
        <f t="shared" si="17"/>
        <v>6442.66</v>
      </c>
      <c r="X54" s="5"/>
      <c r="Y54" s="5">
        <f t="shared" si="18"/>
        <v>0</v>
      </c>
      <c r="Z54" s="5">
        <f t="shared" si="19"/>
        <v>99264</v>
      </c>
      <c r="AA54" s="10"/>
      <c r="AB54" s="13">
        <f t="shared" si="10"/>
        <v>0</v>
      </c>
      <c r="AC54" s="13">
        <f t="shared" si="11"/>
        <v>35872730.879999995</v>
      </c>
      <c r="AD54" s="6">
        <v>29097</v>
      </c>
      <c r="AE54" s="6" t="s">
        <v>58</v>
      </c>
      <c r="AF54" s="6" t="s">
        <v>10</v>
      </c>
      <c r="AG54" s="7" t="s">
        <v>231</v>
      </c>
      <c r="AH54" s="7" t="s">
        <v>10</v>
      </c>
      <c r="AI54" s="7" t="s">
        <v>232</v>
      </c>
      <c r="AJ54" s="8">
        <v>117404</v>
      </c>
      <c r="AK54" s="8">
        <v>2</v>
      </c>
      <c r="AL54" t="s">
        <v>130</v>
      </c>
      <c r="BQ54">
        <v>1</v>
      </c>
      <c r="BS54" s="26">
        <f t="shared" si="20"/>
        <v>0</v>
      </c>
      <c r="BT54" s="26">
        <f t="shared" si="21"/>
        <v>0</v>
      </c>
      <c r="BU54" s="26">
        <f t="shared" si="22"/>
        <v>0</v>
      </c>
      <c r="BV54" s="26">
        <f t="shared" si="23"/>
        <v>0</v>
      </c>
      <c r="BW54" s="26">
        <f t="shared" si="24"/>
        <v>0</v>
      </c>
      <c r="BX54" s="26">
        <f t="shared" si="25"/>
        <v>6442.66</v>
      </c>
      <c r="BZ54" s="26">
        <f t="shared" si="26"/>
        <v>0</v>
      </c>
      <c r="CA54" s="26">
        <f t="shared" si="27"/>
        <v>0</v>
      </c>
      <c r="CB54" s="26">
        <f t="shared" si="28"/>
        <v>0</v>
      </c>
      <c r="CC54" s="26">
        <f t="shared" si="29"/>
        <v>0</v>
      </c>
      <c r="CD54" s="26">
        <f t="shared" si="30"/>
        <v>0</v>
      </c>
      <c r="CE54" s="26">
        <f t="shared" si="31"/>
        <v>99264</v>
      </c>
    </row>
    <row r="55" spans="1:83" x14ac:dyDescent="0.3">
      <c r="A55" t="str">
        <f t="shared" si="14"/>
        <v>Jefferson</v>
      </c>
      <c r="B55" s="2">
        <v>156592</v>
      </c>
      <c r="C55" s="1">
        <v>29</v>
      </c>
      <c r="D55" s="1">
        <v>99</v>
      </c>
      <c r="E55" s="1">
        <v>28207</v>
      </c>
      <c r="F55" s="1">
        <v>6081</v>
      </c>
      <c r="G55" s="1">
        <v>22126</v>
      </c>
      <c r="H55" s="1">
        <v>21.6</v>
      </c>
      <c r="I55" s="5">
        <v>6814.72</v>
      </c>
      <c r="J55" s="1">
        <v>0.24160000000000001</v>
      </c>
      <c r="K55" s="3">
        <f t="shared" si="9"/>
        <v>3.5892071818694138E-2</v>
      </c>
      <c r="L55" s="2">
        <v>156589</v>
      </c>
      <c r="M55" s="1">
        <v>29</v>
      </c>
      <c r="N55" s="1">
        <v>99</v>
      </c>
      <c r="O55" s="5">
        <v>189867</v>
      </c>
      <c r="P55" s="1">
        <v>20864</v>
      </c>
      <c r="Q55" s="1">
        <v>169003</v>
      </c>
      <c r="R55" s="1">
        <v>11</v>
      </c>
      <c r="S55" s="1">
        <v>20864</v>
      </c>
      <c r="T55" s="1">
        <v>0.10989</v>
      </c>
      <c r="U55" s="1" t="str">
        <f t="shared" si="15"/>
        <v>Urban</v>
      </c>
      <c r="V55" s="5">
        <f t="shared" si="16"/>
        <v>0</v>
      </c>
      <c r="W55" s="5">
        <f t="shared" si="17"/>
        <v>6814.72</v>
      </c>
      <c r="X55" s="5"/>
      <c r="Y55" s="5">
        <f t="shared" si="18"/>
        <v>0</v>
      </c>
      <c r="Z55" s="5">
        <f t="shared" si="19"/>
        <v>189867</v>
      </c>
      <c r="AA55" s="10"/>
      <c r="AB55" s="13">
        <f t="shared" si="10"/>
        <v>0</v>
      </c>
      <c r="AC55" s="13">
        <f t="shared" si="11"/>
        <v>37944360.960000001</v>
      </c>
      <c r="AD55" s="6">
        <v>29099</v>
      </c>
      <c r="AE55" s="6" t="s">
        <v>59</v>
      </c>
      <c r="AF55" s="6" t="s">
        <v>10</v>
      </c>
      <c r="AG55" s="7" t="s">
        <v>233</v>
      </c>
      <c r="AH55" s="7" t="s">
        <v>10</v>
      </c>
      <c r="AI55" s="7" t="s">
        <v>234</v>
      </c>
      <c r="AJ55" s="8">
        <v>218733</v>
      </c>
      <c r="AK55" s="8">
        <v>1</v>
      </c>
      <c r="AL55" t="s">
        <v>144</v>
      </c>
      <c r="BM55">
        <v>1</v>
      </c>
      <c r="BQ55">
        <v>0</v>
      </c>
      <c r="BS55" s="26">
        <f t="shared" si="20"/>
        <v>0</v>
      </c>
      <c r="BT55" s="26">
        <f t="shared" si="21"/>
        <v>6814.72</v>
      </c>
      <c r="BU55" s="26">
        <f t="shared" si="22"/>
        <v>0</v>
      </c>
      <c r="BV55" s="26">
        <f t="shared" si="23"/>
        <v>0</v>
      </c>
      <c r="BW55" s="26">
        <f t="shared" si="24"/>
        <v>0</v>
      </c>
      <c r="BX55" s="26">
        <f t="shared" si="25"/>
        <v>0</v>
      </c>
      <c r="BZ55" s="26">
        <f t="shared" si="26"/>
        <v>0</v>
      </c>
      <c r="CA55" s="26">
        <f t="shared" si="27"/>
        <v>189867</v>
      </c>
      <c r="CB55" s="26">
        <f t="shared" si="28"/>
        <v>0</v>
      </c>
      <c r="CC55" s="26">
        <f t="shared" si="29"/>
        <v>0</v>
      </c>
      <c r="CD55" s="26">
        <f t="shared" si="30"/>
        <v>0</v>
      </c>
      <c r="CE55" s="26">
        <f t="shared" si="31"/>
        <v>0</v>
      </c>
    </row>
    <row r="56" spans="1:83" x14ac:dyDescent="0.3">
      <c r="A56" t="str">
        <f t="shared" si="14"/>
        <v>Johnson</v>
      </c>
      <c r="B56" s="2">
        <v>156688</v>
      </c>
      <c r="C56" s="1">
        <v>29</v>
      </c>
      <c r="D56" s="1">
        <v>101</v>
      </c>
      <c r="E56" s="1">
        <v>9736</v>
      </c>
      <c r="F56" s="1">
        <v>1787</v>
      </c>
      <c r="G56" s="1">
        <v>7949</v>
      </c>
      <c r="H56" s="1">
        <v>18.399999999999999</v>
      </c>
      <c r="I56" s="5">
        <v>2002.61</v>
      </c>
      <c r="J56" s="1">
        <v>0.20569000000000001</v>
      </c>
      <c r="K56" s="3">
        <f t="shared" si="9"/>
        <v>4.5914572633895818E-2</v>
      </c>
      <c r="L56" s="2">
        <v>156685</v>
      </c>
      <c r="M56" s="1">
        <v>29</v>
      </c>
      <c r="N56" s="1">
        <v>101</v>
      </c>
      <c r="O56" s="5">
        <v>43616</v>
      </c>
      <c r="P56" s="1">
        <v>4531</v>
      </c>
      <c r="Q56" s="1">
        <v>39085</v>
      </c>
      <c r="R56" s="1">
        <v>10.4</v>
      </c>
      <c r="S56" s="1">
        <v>4531</v>
      </c>
      <c r="T56" s="1">
        <v>0.10388</v>
      </c>
      <c r="U56" s="1" t="str">
        <f t="shared" si="15"/>
        <v>Rural</v>
      </c>
      <c r="V56" s="5">
        <f t="shared" si="16"/>
        <v>2002.61</v>
      </c>
      <c r="W56" s="5">
        <f t="shared" si="17"/>
        <v>0</v>
      </c>
      <c r="X56" s="5"/>
      <c r="Y56" s="5">
        <f t="shared" si="18"/>
        <v>43616</v>
      </c>
      <c r="Z56" s="5">
        <f t="shared" si="19"/>
        <v>0</v>
      </c>
      <c r="AA56" s="10"/>
      <c r="AB56" s="13">
        <f t="shared" si="10"/>
        <v>11150532.479999999</v>
      </c>
      <c r="AC56" s="13">
        <f t="shared" si="11"/>
        <v>0</v>
      </c>
      <c r="AD56" s="6">
        <v>29101</v>
      </c>
      <c r="AE56" s="6" t="s">
        <v>60</v>
      </c>
      <c r="AF56" s="6" t="s">
        <v>10</v>
      </c>
      <c r="AG56" s="7" t="s">
        <v>235</v>
      </c>
      <c r="AH56" s="7" t="s">
        <v>10</v>
      </c>
      <c r="AI56" s="7" t="s">
        <v>236</v>
      </c>
      <c r="AJ56" s="8">
        <v>52595</v>
      </c>
      <c r="AK56" s="8">
        <v>3</v>
      </c>
      <c r="AL56" t="s">
        <v>237</v>
      </c>
      <c r="BO56">
        <v>1</v>
      </c>
      <c r="BQ56">
        <v>0</v>
      </c>
      <c r="BS56" s="26">
        <f t="shared" si="20"/>
        <v>0</v>
      </c>
      <c r="BT56" s="26">
        <f t="shared" si="21"/>
        <v>0</v>
      </c>
      <c r="BU56" s="26">
        <f t="shared" si="22"/>
        <v>0</v>
      </c>
      <c r="BV56" s="26">
        <f t="shared" si="23"/>
        <v>2002.61</v>
      </c>
      <c r="BW56" s="26">
        <f t="shared" si="24"/>
        <v>0</v>
      </c>
      <c r="BX56" s="26">
        <f t="shared" si="25"/>
        <v>0</v>
      </c>
      <c r="BZ56" s="26">
        <f t="shared" si="26"/>
        <v>0</v>
      </c>
      <c r="CA56" s="26">
        <f t="shared" si="27"/>
        <v>0</v>
      </c>
      <c r="CB56" s="26">
        <f t="shared" si="28"/>
        <v>0</v>
      </c>
      <c r="CC56" s="26">
        <f t="shared" si="29"/>
        <v>43616</v>
      </c>
      <c r="CD56" s="26">
        <f t="shared" si="30"/>
        <v>0</v>
      </c>
      <c r="CE56" s="26">
        <f t="shared" si="31"/>
        <v>0</v>
      </c>
    </row>
    <row r="57" spans="1:83" x14ac:dyDescent="0.3">
      <c r="A57" t="str">
        <f t="shared" si="14"/>
        <v>Knox</v>
      </c>
      <c r="B57" s="2">
        <v>156784</v>
      </c>
      <c r="C57" s="1">
        <v>29</v>
      </c>
      <c r="D57" s="1">
        <v>103</v>
      </c>
      <c r="E57" s="1">
        <v>927</v>
      </c>
      <c r="F57" s="1">
        <v>219</v>
      </c>
      <c r="G57" s="1">
        <v>708</v>
      </c>
      <c r="H57" s="1">
        <v>23.6</v>
      </c>
      <c r="I57" s="5">
        <v>245.42</v>
      </c>
      <c r="J57" s="1">
        <v>0.26474999999999999</v>
      </c>
      <c r="K57" s="3">
        <f t="shared" si="9"/>
        <v>8.1861240827218143E-2</v>
      </c>
      <c r="L57" s="2">
        <v>156781</v>
      </c>
      <c r="M57" s="1">
        <v>29</v>
      </c>
      <c r="N57" s="1">
        <v>103</v>
      </c>
      <c r="O57" s="5">
        <v>2998</v>
      </c>
      <c r="P57" s="1">
        <v>526</v>
      </c>
      <c r="Q57" s="1">
        <v>2472</v>
      </c>
      <c r="R57" s="1">
        <v>17.5</v>
      </c>
      <c r="S57" s="1">
        <v>526</v>
      </c>
      <c r="T57" s="1">
        <v>0.17544999999999999</v>
      </c>
      <c r="U57" s="1" t="str">
        <f t="shared" si="15"/>
        <v>Rural</v>
      </c>
      <c r="V57" s="5">
        <f t="shared" si="16"/>
        <v>245.42</v>
      </c>
      <c r="W57" s="5">
        <f t="shared" si="17"/>
        <v>0</v>
      </c>
      <c r="X57" s="5"/>
      <c r="Y57" s="5">
        <f t="shared" si="18"/>
        <v>2998</v>
      </c>
      <c r="Z57" s="5">
        <f t="shared" si="19"/>
        <v>0</v>
      </c>
      <c r="AA57" s="10"/>
      <c r="AB57" s="13">
        <f t="shared" si="10"/>
        <v>1366498.5599999998</v>
      </c>
      <c r="AC57" s="13">
        <f t="shared" si="11"/>
        <v>0</v>
      </c>
      <c r="AD57" s="6">
        <v>29103</v>
      </c>
      <c r="AE57" s="6" t="s">
        <v>61</v>
      </c>
      <c r="AF57" s="6" t="s">
        <v>10</v>
      </c>
      <c r="AG57" s="7" t="s">
        <v>238</v>
      </c>
      <c r="AH57" s="7" t="s">
        <v>10</v>
      </c>
      <c r="AI57" s="7" t="s">
        <v>239</v>
      </c>
      <c r="AJ57" s="8">
        <v>4131</v>
      </c>
      <c r="AK57" s="8">
        <v>10</v>
      </c>
      <c r="AL57" t="s">
        <v>133</v>
      </c>
      <c r="BN57">
        <v>1</v>
      </c>
      <c r="BQ57">
        <v>0</v>
      </c>
      <c r="BS57" s="26">
        <f t="shared" si="20"/>
        <v>0</v>
      </c>
      <c r="BT57" s="26">
        <f t="shared" si="21"/>
        <v>0</v>
      </c>
      <c r="BU57" s="26">
        <f t="shared" si="22"/>
        <v>245.42</v>
      </c>
      <c r="BV57" s="26">
        <f t="shared" si="23"/>
        <v>0</v>
      </c>
      <c r="BW57" s="26">
        <f t="shared" si="24"/>
        <v>0</v>
      </c>
      <c r="BX57" s="26">
        <f t="shared" si="25"/>
        <v>0</v>
      </c>
      <c r="BZ57" s="26">
        <f t="shared" si="26"/>
        <v>0</v>
      </c>
      <c r="CA57" s="26">
        <f t="shared" si="27"/>
        <v>0</v>
      </c>
      <c r="CB57" s="26">
        <f t="shared" si="28"/>
        <v>2998</v>
      </c>
      <c r="CC57" s="26">
        <f t="shared" si="29"/>
        <v>0</v>
      </c>
      <c r="CD57" s="26">
        <f t="shared" si="30"/>
        <v>0</v>
      </c>
      <c r="CE57" s="26">
        <f t="shared" si="31"/>
        <v>0</v>
      </c>
    </row>
    <row r="58" spans="1:83" x14ac:dyDescent="0.3">
      <c r="A58" t="str">
        <f t="shared" si="14"/>
        <v>Laclede</v>
      </c>
      <c r="B58" s="2">
        <v>156880</v>
      </c>
      <c r="C58" s="1">
        <v>29</v>
      </c>
      <c r="D58" s="1">
        <v>105</v>
      </c>
      <c r="E58" s="1">
        <v>8447</v>
      </c>
      <c r="F58" s="1">
        <v>1512</v>
      </c>
      <c r="G58" s="1">
        <v>6935</v>
      </c>
      <c r="H58" s="1">
        <v>17.899999999999999</v>
      </c>
      <c r="I58" s="5">
        <v>1694.43</v>
      </c>
      <c r="J58" s="1">
        <v>0.2006</v>
      </c>
      <c r="K58" s="3">
        <f t="shared" si="9"/>
        <v>5.8801707384786232E-2</v>
      </c>
      <c r="L58" s="2">
        <v>156877</v>
      </c>
      <c r="M58" s="1">
        <v>29</v>
      </c>
      <c r="N58" s="1">
        <v>105</v>
      </c>
      <c r="O58" s="5">
        <v>28816</v>
      </c>
      <c r="P58" s="1">
        <v>3911</v>
      </c>
      <c r="Q58" s="1">
        <v>24905</v>
      </c>
      <c r="R58" s="1">
        <v>13.6</v>
      </c>
      <c r="S58" s="1">
        <v>3911</v>
      </c>
      <c r="T58" s="1">
        <v>0.13572000000000001</v>
      </c>
      <c r="U58" s="1" t="str">
        <f t="shared" si="15"/>
        <v>Rural</v>
      </c>
      <c r="V58" s="5">
        <f t="shared" si="16"/>
        <v>1694.43</v>
      </c>
      <c r="W58" s="5">
        <f t="shared" si="17"/>
        <v>0</v>
      </c>
      <c r="X58" s="5"/>
      <c r="Y58" s="5">
        <f t="shared" si="18"/>
        <v>28816</v>
      </c>
      <c r="Z58" s="5">
        <f t="shared" si="19"/>
        <v>0</v>
      </c>
      <c r="AA58" s="10"/>
      <c r="AB58" s="13">
        <f t="shared" si="10"/>
        <v>9434586.2400000002</v>
      </c>
      <c r="AC58" s="13">
        <f t="shared" si="11"/>
        <v>0</v>
      </c>
      <c r="AD58" s="6">
        <v>29105</v>
      </c>
      <c r="AE58" s="6" t="s">
        <v>62</v>
      </c>
      <c r="AF58" s="6" t="s">
        <v>10</v>
      </c>
      <c r="AG58" s="7" t="s">
        <v>240</v>
      </c>
      <c r="AH58" s="7" t="s">
        <v>10</v>
      </c>
      <c r="AI58" s="7" t="s">
        <v>241</v>
      </c>
      <c r="AJ58" s="8">
        <v>35571</v>
      </c>
      <c r="AK58" s="8">
        <v>5</v>
      </c>
      <c r="AL58" t="s">
        <v>136</v>
      </c>
      <c r="BQ58">
        <v>1</v>
      </c>
      <c r="BS58" s="26">
        <f t="shared" si="20"/>
        <v>0</v>
      </c>
      <c r="BT58" s="26">
        <f t="shared" si="21"/>
        <v>0</v>
      </c>
      <c r="BU58" s="26">
        <f t="shared" si="22"/>
        <v>0</v>
      </c>
      <c r="BV58" s="26">
        <f t="shared" si="23"/>
        <v>0</v>
      </c>
      <c r="BW58" s="26">
        <f t="shared" si="24"/>
        <v>0</v>
      </c>
      <c r="BX58" s="26">
        <f t="shared" si="25"/>
        <v>1694.43</v>
      </c>
      <c r="BZ58" s="26">
        <f t="shared" si="26"/>
        <v>0</v>
      </c>
      <c r="CA58" s="26">
        <f t="shared" si="27"/>
        <v>0</v>
      </c>
      <c r="CB58" s="26">
        <f t="shared" si="28"/>
        <v>0</v>
      </c>
      <c r="CC58" s="26">
        <f t="shared" si="29"/>
        <v>0</v>
      </c>
      <c r="CD58" s="26">
        <f t="shared" si="30"/>
        <v>0</v>
      </c>
      <c r="CE58" s="26">
        <f t="shared" si="31"/>
        <v>28816</v>
      </c>
    </row>
    <row r="59" spans="1:83" x14ac:dyDescent="0.3">
      <c r="A59" t="str">
        <f t="shared" si="14"/>
        <v>Lafayette</v>
      </c>
      <c r="B59" s="2">
        <v>156976</v>
      </c>
      <c r="C59" s="1">
        <v>29</v>
      </c>
      <c r="D59" s="1">
        <v>107</v>
      </c>
      <c r="E59" s="1">
        <v>5139</v>
      </c>
      <c r="F59" s="1">
        <v>947</v>
      </c>
      <c r="G59" s="1">
        <v>4192</v>
      </c>
      <c r="H59" s="1">
        <v>18.399999999999999</v>
      </c>
      <c r="I59" s="5">
        <v>1061.26</v>
      </c>
      <c r="J59" s="1">
        <v>0.20651</v>
      </c>
      <c r="K59" s="3">
        <f t="shared" si="9"/>
        <v>4.0736219867956391E-2</v>
      </c>
      <c r="L59" s="2">
        <v>156973</v>
      </c>
      <c r="M59" s="1">
        <v>29</v>
      </c>
      <c r="N59" s="1">
        <v>107</v>
      </c>
      <c r="O59" s="5">
        <v>26052</v>
      </c>
      <c r="P59" s="1">
        <v>2879</v>
      </c>
      <c r="Q59" s="1">
        <v>23173</v>
      </c>
      <c r="R59" s="1">
        <v>11.1</v>
      </c>
      <c r="S59" s="1">
        <v>2879</v>
      </c>
      <c r="T59" s="1">
        <v>0.11051</v>
      </c>
      <c r="U59" s="1" t="str">
        <f t="shared" si="15"/>
        <v>Urban</v>
      </c>
      <c r="V59" s="5">
        <f t="shared" si="16"/>
        <v>0</v>
      </c>
      <c r="W59" s="5">
        <f t="shared" si="17"/>
        <v>1061.26</v>
      </c>
      <c r="X59" s="5"/>
      <c r="Y59" s="5">
        <f t="shared" si="18"/>
        <v>0</v>
      </c>
      <c r="Z59" s="5">
        <f t="shared" si="19"/>
        <v>26052</v>
      </c>
      <c r="AA59" s="10"/>
      <c r="AB59" s="13">
        <f t="shared" si="10"/>
        <v>0</v>
      </c>
      <c r="AC59" s="13">
        <f t="shared" si="11"/>
        <v>5909095.6799999997</v>
      </c>
      <c r="AD59" s="6">
        <v>29107</v>
      </c>
      <c r="AE59" s="6" t="s">
        <v>63</v>
      </c>
      <c r="AF59" s="6" t="s">
        <v>10</v>
      </c>
      <c r="AG59" s="7" t="s">
        <v>242</v>
      </c>
      <c r="AH59" s="7" t="s">
        <v>10</v>
      </c>
      <c r="AI59" s="7" t="s">
        <v>243</v>
      </c>
      <c r="AJ59" s="8">
        <v>33381</v>
      </c>
      <c r="AK59" s="8">
        <v>1</v>
      </c>
      <c r="AL59" t="s">
        <v>144</v>
      </c>
      <c r="BO59">
        <v>1</v>
      </c>
      <c r="BQ59">
        <v>0</v>
      </c>
      <c r="BS59" s="26">
        <f t="shared" si="20"/>
        <v>0</v>
      </c>
      <c r="BT59" s="26">
        <f t="shared" si="21"/>
        <v>0</v>
      </c>
      <c r="BU59" s="26">
        <f t="shared" si="22"/>
        <v>0</v>
      </c>
      <c r="BV59" s="26">
        <f t="shared" si="23"/>
        <v>1061.26</v>
      </c>
      <c r="BW59" s="26">
        <f t="shared" si="24"/>
        <v>0</v>
      </c>
      <c r="BX59" s="26">
        <f t="shared" si="25"/>
        <v>0</v>
      </c>
      <c r="BZ59" s="26">
        <f t="shared" si="26"/>
        <v>0</v>
      </c>
      <c r="CA59" s="26">
        <f t="shared" si="27"/>
        <v>0</v>
      </c>
      <c r="CB59" s="26">
        <f t="shared" si="28"/>
        <v>0</v>
      </c>
      <c r="CC59" s="26">
        <f t="shared" si="29"/>
        <v>26052</v>
      </c>
      <c r="CD59" s="26">
        <f t="shared" si="30"/>
        <v>0</v>
      </c>
      <c r="CE59" s="26">
        <f t="shared" si="31"/>
        <v>0</v>
      </c>
    </row>
    <row r="60" spans="1:83" x14ac:dyDescent="0.3">
      <c r="A60" t="str">
        <f t="shared" si="14"/>
        <v>Lawrence</v>
      </c>
      <c r="B60" s="2">
        <v>157072</v>
      </c>
      <c r="C60" s="1">
        <v>29</v>
      </c>
      <c r="D60" s="1">
        <v>109</v>
      </c>
      <c r="E60" s="1">
        <v>7919</v>
      </c>
      <c r="F60" s="1">
        <v>1739</v>
      </c>
      <c r="G60" s="1">
        <v>6180</v>
      </c>
      <c r="H60" s="1">
        <v>22</v>
      </c>
      <c r="I60" s="5">
        <v>1948.82</v>
      </c>
      <c r="J60" s="1">
        <v>0.24609</v>
      </c>
      <c r="K60" s="3">
        <f t="shared" si="9"/>
        <v>6.3091068017740948E-2</v>
      </c>
      <c r="L60" s="2">
        <v>157069</v>
      </c>
      <c r="M60" s="1">
        <v>29</v>
      </c>
      <c r="N60" s="1">
        <v>109</v>
      </c>
      <c r="O60" s="5">
        <v>30889</v>
      </c>
      <c r="P60" s="1">
        <v>4849</v>
      </c>
      <c r="Q60" s="1">
        <v>26040</v>
      </c>
      <c r="R60" s="1">
        <v>15.7</v>
      </c>
      <c r="S60" s="1">
        <v>4849</v>
      </c>
      <c r="T60" s="1">
        <v>0.15698000000000001</v>
      </c>
      <c r="U60" s="1" t="str">
        <f t="shared" si="15"/>
        <v>Rural</v>
      </c>
      <c r="V60" s="5">
        <f t="shared" si="16"/>
        <v>1948.82</v>
      </c>
      <c r="W60" s="5">
        <f t="shared" si="17"/>
        <v>0</v>
      </c>
      <c r="X60" s="5"/>
      <c r="Y60" s="5">
        <f t="shared" si="18"/>
        <v>30889</v>
      </c>
      <c r="Z60" s="5">
        <f t="shared" si="19"/>
        <v>0</v>
      </c>
      <c r="AA60" s="10"/>
      <c r="AB60" s="13">
        <f t="shared" si="10"/>
        <v>10851029.76</v>
      </c>
      <c r="AC60" s="13">
        <f t="shared" si="11"/>
        <v>0</v>
      </c>
      <c r="AD60" s="6">
        <v>29109</v>
      </c>
      <c r="AE60" s="6" t="s">
        <v>64</v>
      </c>
      <c r="AF60" s="6" t="s">
        <v>10</v>
      </c>
      <c r="AG60" s="7" t="s">
        <v>244</v>
      </c>
      <c r="AH60" s="7" t="s">
        <v>10</v>
      </c>
      <c r="AI60" s="7" t="s">
        <v>245</v>
      </c>
      <c r="AJ60" s="8">
        <v>38634</v>
      </c>
      <c r="AK60" s="8">
        <v>6</v>
      </c>
      <c r="AL60" t="s">
        <v>139</v>
      </c>
      <c r="BQ60">
        <v>1</v>
      </c>
      <c r="BS60" s="26">
        <f t="shared" si="20"/>
        <v>0</v>
      </c>
      <c r="BT60" s="26">
        <f t="shared" si="21"/>
        <v>0</v>
      </c>
      <c r="BU60" s="26">
        <f t="shared" si="22"/>
        <v>0</v>
      </c>
      <c r="BV60" s="26">
        <f t="shared" si="23"/>
        <v>0</v>
      </c>
      <c r="BW60" s="26">
        <f t="shared" si="24"/>
        <v>0</v>
      </c>
      <c r="BX60" s="26">
        <f t="shared" si="25"/>
        <v>1948.82</v>
      </c>
      <c r="BZ60" s="26">
        <f t="shared" si="26"/>
        <v>0</v>
      </c>
      <c r="CA60" s="26">
        <f t="shared" si="27"/>
        <v>0</v>
      </c>
      <c r="CB60" s="26">
        <f t="shared" si="28"/>
        <v>0</v>
      </c>
      <c r="CC60" s="26">
        <f t="shared" si="29"/>
        <v>0</v>
      </c>
      <c r="CD60" s="26">
        <f t="shared" si="30"/>
        <v>0</v>
      </c>
      <c r="CE60" s="26">
        <f t="shared" si="31"/>
        <v>30889</v>
      </c>
    </row>
    <row r="61" spans="1:83" x14ac:dyDescent="0.3">
      <c r="A61" t="str">
        <f t="shared" si="14"/>
        <v>Lewis</v>
      </c>
      <c r="B61" s="2">
        <v>157168</v>
      </c>
      <c r="C61" s="1">
        <v>29</v>
      </c>
      <c r="D61" s="1">
        <v>111</v>
      </c>
      <c r="E61" s="1">
        <v>1706</v>
      </c>
      <c r="F61" s="1">
        <v>323</v>
      </c>
      <c r="G61" s="1">
        <v>1383</v>
      </c>
      <c r="H61" s="1">
        <v>18.899999999999999</v>
      </c>
      <c r="I61" s="5">
        <v>361.97</v>
      </c>
      <c r="J61" s="1">
        <v>0.21218000000000001</v>
      </c>
      <c r="K61" s="3">
        <f t="shared" si="9"/>
        <v>4.8586577181208054E-2</v>
      </c>
      <c r="L61" s="2">
        <v>157165</v>
      </c>
      <c r="M61" s="1">
        <v>29</v>
      </c>
      <c r="N61" s="1">
        <v>111</v>
      </c>
      <c r="O61" s="5">
        <v>7450</v>
      </c>
      <c r="P61" s="1">
        <v>831</v>
      </c>
      <c r="Q61" s="1">
        <v>6619</v>
      </c>
      <c r="R61" s="1">
        <v>11.2</v>
      </c>
      <c r="S61" s="1">
        <v>831</v>
      </c>
      <c r="T61" s="1">
        <v>0.11154</v>
      </c>
      <c r="U61" s="1" t="str">
        <f t="shared" si="15"/>
        <v>Rural</v>
      </c>
      <c r="V61" s="5">
        <f t="shared" si="16"/>
        <v>361.97</v>
      </c>
      <c r="W61" s="5">
        <f t="shared" si="17"/>
        <v>0</v>
      </c>
      <c r="X61" s="5"/>
      <c r="Y61" s="5">
        <f t="shared" si="18"/>
        <v>7450</v>
      </c>
      <c r="Z61" s="5">
        <f t="shared" si="19"/>
        <v>0</v>
      </c>
      <c r="AA61" s="10"/>
      <c r="AB61" s="13">
        <f t="shared" si="10"/>
        <v>2015448.9600000002</v>
      </c>
      <c r="AC61" s="13">
        <f t="shared" si="11"/>
        <v>0</v>
      </c>
      <c r="AD61" s="6">
        <v>29111</v>
      </c>
      <c r="AE61" s="6" t="s">
        <v>65</v>
      </c>
      <c r="AF61" s="6" t="s">
        <v>10</v>
      </c>
      <c r="AG61" s="7" t="s">
        <v>246</v>
      </c>
      <c r="AH61" s="7" t="s">
        <v>10</v>
      </c>
      <c r="AI61" s="7" t="s">
        <v>247</v>
      </c>
      <c r="AJ61" s="8">
        <v>10211</v>
      </c>
      <c r="AK61" s="8">
        <v>8</v>
      </c>
      <c r="AL61" t="s">
        <v>127</v>
      </c>
      <c r="BN61">
        <v>1</v>
      </c>
      <c r="BQ61">
        <v>0</v>
      </c>
      <c r="BS61" s="26">
        <f t="shared" si="20"/>
        <v>0</v>
      </c>
      <c r="BT61" s="26">
        <f t="shared" si="21"/>
        <v>0</v>
      </c>
      <c r="BU61" s="26">
        <f t="shared" si="22"/>
        <v>361.97</v>
      </c>
      <c r="BV61" s="26">
        <f t="shared" si="23"/>
        <v>0</v>
      </c>
      <c r="BW61" s="26">
        <f t="shared" si="24"/>
        <v>0</v>
      </c>
      <c r="BX61" s="26">
        <f t="shared" si="25"/>
        <v>0</v>
      </c>
      <c r="BZ61" s="26">
        <f t="shared" si="26"/>
        <v>0</v>
      </c>
      <c r="CA61" s="26">
        <f t="shared" si="27"/>
        <v>0</v>
      </c>
      <c r="CB61" s="26">
        <f t="shared" si="28"/>
        <v>7450</v>
      </c>
      <c r="CC61" s="26">
        <f t="shared" si="29"/>
        <v>0</v>
      </c>
      <c r="CD61" s="26">
        <f t="shared" si="30"/>
        <v>0</v>
      </c>
      <c r="CE61" s="26">
        <f t="shared" si="31"/>
        <v>0</v>
      </c>
    </row>
    <row r="62" spans="1:83" x14ac:dyDescent="0.3">
      <c r="A62" t="str">
        <f t="shared" si="14"/>
        <v>Lincoln</v>
      </c>
      <c r="B62" s="2">
        <v>157264</v>
      </c>
      <c r="C62" s="1">
        <v>29</v>
      </c>
      <c r="D62" s="1">
        <v>113</v>
      </c>
      <c r="E62" s="1">
        <v>8953</v>
      </c>
      <c r="F62" s="1">
        <v>1762</v>
      </c>
      <c r="G62" s="1">
        <v>7191</v>
      </c>
      <c r="H62" s="1">
        <v>19.7</v>
      </c>
      <c r="I62" s="5">
        <v>1974.6</v>
      </c>
      <c r="J62" s="1">
        <v>0.22055</v>
      </c>
      <c r="K62" s="3">
        <f t="shared" si="9"/>
        <v>3.9852264470816176E-2</v>
      </c>
      <c r="L62" s="2">
        <v>157261</v>
      </c>
      <c r="M62" s="1">
        <v>29</v>
      </c>
      <c r="N62" s="1">
        <v>113</v>
      </c>
      <c r="O62" s="5">
        <v>49548</v>
      </c>
      <c r="P62" s="1">
        <v>5732</v>
      </c>
      <c r="Q62" s="1">
        <v>43816</v>
      </c>
      <c r="R62" s="1">
        <v>11.6</v>
      </c>
      <c r="S62" s="1">
        <v>5732</v>
      </c>
      <c r="T62" s="1">
        <v>0.11569</v>
      </c>
      <c r="U62" s="1" t="str">
        <f t="shared" si="15"/>
        <v>Urban</v>
      </c>
      <c r="V62" s="5">
        <f t="shared" si="16"/>
        <v>0</v>
      </c>
      <c r="W62" s="5">
        <f t="shared" si="17"/>
        <v>1974.6</v>
      </c>
      <c r="X62" s="5"/>
      <c r="Y62" s="5">
        <f t="shared" si="18"/>
        <v>0</v>
      </c>
      <c r="Z62" s="5">
        <f t="shared" si="19"/>
        <v>49548</v>
      </c>
      <c r="AA62" s="10"/>
      <c r="AB62" s="13">
        <f t="shared" si="10"/>
        <v>0</v>
      </c>
      <c r="AC62" s="13">
        <f t="shared" si="11"/>
        <v>10994572.799999999</v>
      </c>
      <c r="AD62" s="6">
        <v>29113</v>
      </c>
      <c r="AE62" s="6" t="s">
        <v>66</v>
      </c>
      <c r="AF62" s="6" t="s">
        <v>10</v>
      </c>
      <c r="AG62" s="7" t="s">
        <v>248</v>
      </c>
      <c r="AH62" s="7" t="s">
        <v>10</v>
      </c>
      <c r="AI62" s="7" t="s">
        <v>249</v>
      </c>
      <c r="AJ62" s="8">
        <v>52566</v>
      </c>
      <c r="AK62" s="8">
        <v>1</v>
      </c>
      <c r="AL62" t="s">
        <v>144</v>
      </c>
      <c r="BN62">
        <v>1</v>
      </c>
      <c r="BQ62">
        <v>0</v>
      </c>
      <c r="BS62" s="26">
        <f t="shared" si="20"/>
        <v>0</v>
      </c>
      <c r="BT62" s="26">
        <f t="shared" si="21"/>
        <v>0</v>
      </c>
      <c r="BU62" s="26">
        <f t="shared" si="22"/>
        <v>1974.6</v>
      </c>
      <c r="BV62" s="26">
        <f t="shared" si="23"/>
        <v>0</v>
      </c>
      <c r="BW62" s="26">
        <f t="shared" si="24"/>
        <v>0</v>
      </c>
      <c r="BX62" s="26">
        <f t="shared" si="25"/>
        <v>0</v>
      </c>
      <c r="BZ62" s="26">
        <f t="shared" si="26"/>
        <v>0</v>
      </c>
      <c r="CA62" s="26">
        <f t="shared" si="27"/>
        <v>0</v>
      </c>
      <c r="CB62" s="26">
        <f t="shared" si="28"/>
        <v>49548</v>
      </c>
      <c r="CC62" s="26">
        <f t="shared" si="29"/>
        <v>0</v>
      </c>
      <c r="CD62" s="26">
        <f t="shared" si="30"/>
        <v>0</v>
      </c>
      <c r="CE62" s="26">
        <f t="shared" si="31"/>
        <v>0</v>
      </c>
    </row>
    <row r="63" spans="1:83" x14ac:dyDescent="0.3">
      <c r="A63" t="str">
        <f t="shared" si="14"/>
        <v>Linn</v>
      </c>
      <c r="B63" s="2">
        <v>157360</v>
      </c>
      <c r="C63" s="1">
        <v>29</v>
      </c>
      <c r="D63" s="1">
        <v>115</v>
      </c>
      <c r="E63" s="1">
        <v>2370</v>
      </c>
      <c r="F63" s="1">
        <v>521</v>
      </c>
      <c r="G63" s="1">
        <v>1849</v>
      </c>
      <c r="H63" s="1">
        <v>22</v>
      </c>
      <c r="I63" s="5">
        <v>583.86</v>
      </c>
      <c r="J63" s="1">
        <v>0.24636</v>
      </c>
      <c r="K63" s="3">
        <f t="shared" si="9"/>
        <v>6.2165672913117545E-2</v>
      </c>
      <c r="L63" s="2">
        <v>157357</v>
      </c>
      <c r="M63" s="1">
        <v>29</v>
      </c>
      <c r="N63" s="1">
        <v>115</v>
      </c>
      <c r="O63" s="5">
        <v>9392</v>
      </c>
      <c r="P63" s="1">
        <v>1321</v>
      </c>
      <c r="Q63" s="1">
        <v>8071</v>
      </c>
      <c r="R63" s="1">
        <v>14.1</v>
      </c>
      <c r="S63" s="1">
        <v>1321</v>
      </c>
      <c r="T63" s="1">
        <v>0.14065</v>
      </c>
      <c r="U63" s="1" t="str">
        <f t="shared" si="15"/>
        <v>Rural</v>
      </c>
      <c r="V63" s="5">
        <f t="shared" si="16"/>
        <v>583.86</v>
      </c>
      <c r="W63" s="5">
        <f t="shared" si="17"/>
        <v>0</v>
      </c>
      <c r="X63" s="5"/>
      <c r="Y63" s="5">
        <f t="shared" si="18"/>
        <v>9392</v>
      </c>
      <c r="Z63" s="5">
        <f t="shared" si="19"/>
        <v>0</v>
      </c>
      <c r="AA63" s="10"/>
      <c r="AB63" s="13">
        <f t="shared" si="10"/>
        <v>3250932.4799999995</v>
      </c>
      <c r="AC63" s="13">
        <f t="shared" si="11"/>
        <v>0</v>
      </c>
      <c r="AD63" s="6">
        <v>29115</v>
      </c>
      <c r="AE63" s="6" t="s">
        <v>67</v>
      </c>
      <c r="AF63" s="6" t="s">
        <v>10</v>
      </c>
      <c r="AG63" s="7" t="s">
        <v>250</v>
      </c>
      <c r="AH63" s="7" t="s">
        <v>10</v>
      </c>
      <c r="AI63" s="7" t="s">
        <v>251</v>
      </c>
      <c r="AJ63" s="8">
        <v>12761</v>
      </c>
      <c r="AK63" s="8">
        <v>11</v>
      </c>
      <c r="AL63" t="s">
        <v>214</v>
      </c>
      <c r="BO63">
        <v>1</v>
      </c>
      <c r="BQ63">
        <v>0</v>
      </c>
      <c r="BS63" s="26">
        <f t="shared" si="20"/>
        <v>0</v>
      </c>
      <c r="BT63" s="26">
        <f t="shared" si="21"/>
        <v>0</v>
      </c>
      <c r="BU63" s="26">
        <f t="shared" si="22"/>
        <v>0</v>
      </c>
      <c r="BV63" s="26">
        <f t="shared" si="23"/>
        <v>583.86</v>
      </c>
      <c r="BW63" s="26">
        <f t="shared" si="24"/>
        <v>0</v>
      </c>
      <c r="BX63" s="26">
        <f t="shared" si="25"/>
        <v>0</v>
      </c>
      <c r="BZ63" s="26">
        <f t="shared" si="26"/>
        <v>0</v>
      </c>
      <c r="CA63" s="26">
        <f t="shared" si="27"/>
        <v>0</v>
      </c>
      <c r="CB63" s="26">
        <f t="shared" si="28"/>
        <v>0</v>
      </c>
      <c r="CC63" s="26">
        <f t="shared" si="29"/>
        <v>9392</v>
      </c>
      <c r="CD63" s="26">
        <f t="shared" si="30"/>
        <v>0</v>
      </c>
      <c r="CE63" s="26">
        <f t="shared" si="31"/>
        <v>0</v>
      </c>
    </row>
    <row r="64" spans="1:83" x14ac:dyDescent="0.3">
      <c r="A64" t="str">
        <f t="shared" si="14"/>
        <v>Livingston</v>
      </c>
      <c r="B64" s="2">
        <v>157456</v>
      </c>
      <c r="C64" s="1">
        <v>29</v>
      </c>
      <c r="D64" s="1">
        <v>117</v>
      </c>
      <c r="E64" s="1">
        <v>2470</v>
      </c>
      <c r="F64" s="1">
        <v>473</v>
      </c>
      <c r="G64" s="1">
        <v>1997</v>
      </c>
      <c r="H64" s="1">
        <v>19.100000000000001</v>
      </c>
      <c r="I64" s="5">
        <v>530.07000000000005</v>
      </c>
      <c r="J64" s="1">
        <v>0.21460000000000001</v>
      </c>
      <c r="K64" s="3">
        <f t="shared" si="9"/>
        <v>5.0680753418108813E-2</v>
      </c>
      <c r="L64" s="2">
        <v>157453</v>
      </c>
      <c r="M64" s="1">
        <v>29</v>
      </c>
      <c r="N64" s="1">
        <v>117</v>
      </c>
      <c r="O64" s="5">
        <v>10459</v>
      </c>
      <c r="P64" s="1">
        <v>1290</v>
      </c>
      <c r="Q64" s="1">
        <v>9169</v>
      </c>
      <c r="R64" s="1">
        <v>12.3</v>
      </c>
      <c r="S64" s="1">
        <v>1290</v>
      </c>
      <c r="T64" s="1">
        <v>0.12334000000000001</v>
      </c>
      <c r="U64" s="1" t="str">
        <f t="shared" si="15"/>
        <v>Rural</v>
      </c>
      <c r="V64" s="5">
        <f t="shared" si="16"/>
        <v>530.07000000000005</v>
      </c>
      <c r="W64" s="5">
        <f t="shared" si="17"/>
        <v>0</v>
      </c>
      <c r="X64" s="5"/>
      <c r="Y64" s="5">
        <f t="shared" si="18"/>
        <v>10459</v>
      </c>
      <c r="Z64" s="5">
        <f t="shared" si="19"/>
        <v>0</v>
      </c>
      <c r="AA64" s="10"/>
      <c r="AB64" s="13">
        <f t="shared" si="10"/>
        <v>2951429.7600000002</v>
      </c>
      <c r="AC64" s="13">
        <f t="shared" si="11"/>
        <v>0</v>
      </c>
      <c r="AD64" s="6">
        <v>29117</v>
      </c>
      <c r="AE64" s="6" t="s">
        <v>68</v>
      </c>
      <c r="AF64" s="6" t="s">
        <v>10</v>
      </c>
      <c r="AG64" s="7" t="s">
        <v>252</v>
      </c>
      <c r="AH64" s="7" t="s">
        <v>10</v>
      </c>
      <c r="AI64" s="7" t="s">
        <v>253</v>
      </c>
      <c r="AJ64" s="8">
        <v>15195</v>
      </c>
      <c r="AK64" s="8">
        <v>4</v>
      </c>
      <c r="AL64" t="s">
        <v>166</v>
      </c>
      <c r="BO64">
        <v>1</v>
      </c>
      <c r="BQ64">
        <v>0</v>
      </c>
      <c r="BS64" s="26">
        <f t="shared" si="20"/>
        <v>0</v>
      </c>
      <c r="BT64" s="26">
        <f t="shared" si="21"/>
        <v>0</v>
      </c>
      <c r="BU64" s="26">
        <f t="shared" si="22"/>
        <v>0</v>
      </c>
      <c r="BV64" s="26">
        <f t="shared" si="23"/>
        <v>530.07000000000005</v>
      </c>
      <c r="BW64" s="26">
        <f t="shared" si="24"/>
        <v>0</v>
      </c>
      <c r="BX64" s="26">
        <f t="shared" si="25"/>
        <v>0</v>
      </c>
      <c r="BZ64" s="26">
        <f t="shared" si="26"/>
        <v>0</v>
      </c>
      <c r="CA64" s="26">
        <f t="shared" si="27"/>
        <v>0</v>
      </c>
      <c r="CB64" s="26">
        <f t="shared" si="28"/>
        <v>0</v>
      </c>
      <c r="CC64" s="26">
        <f t="shared" si="29"/>
        <v>10459</v>
      </c>
      <c r="CD64" s="26">
        <f t="shared" si="30"/>
        <v>0</v>
      </c>
      <c r="CE64" s="26">
        <f t="shared" si="31"/>
        <v>0</v>
      </c>
    </row>
    <row r="65" spans="1:83" x14ac:dyDescent="0.3">
      <c r="A65" t="str">
        <f t="shared" si="14"/>
        <v>McDonald</v>
      </c>
      <c r="B65" s="2">
        <v>157552</v>
      </c>
      <c r="C65" s="1">
        <v>29</v>
      </c>
      <c r="D65" s="1">
        <v>119</v>
      </c>
      <c r="E65" s="1">
        <v>6133</v>
      </c>
      <c r="F65" s="1">
        <v>1701</v>
      </c>
      <c r="G65" s="1">
        <v>4432</v>
      </c>
      <c r="H65" s="1">
        <v>27.7</v>
      </c>
      <c r="I65" s="5">
        <v>1906.24</v>
      </c>
      <c r="J65" s="1">
        <v>0.31081999999999999</v>
      </c>
      <c r="K65" s="3">
        <f t="shared" si="9"/>
        <v>9.9449081803005004E-2</v>
      </c>
      <c r="L65" s="2">
        <v>157549</v>
      </c>
      <c r="M65" s="1">
        <v>29</v>
      </c>
      <c r="N65" s="1">
        <v>119</v>
      </c>
      <c r="O65" s="5">
        <v>19168</v>
      </c>
      <c r="P65" s="1">
        <v>3894</v>
      </c>
      <c r="Q65" s="1">
        <v>15274</v>
      </c>
      <c r="R65" s="1">
        <v>20.3</v>
      </c>
      <c r="S65" s="1">
        <v>3894</v>
      </c>
      <c r="T65" s="1">
        <v>0.20315</v>
      </c>
      <c r="U65" s="1" t="str">
        <f t="shared" si="15"/>
        <v>Urban</v>
      </c>
      <c r="V65" s="5">
        <f t="shared" si="16"/>
        <v>0</v>
      </c>
      <c r="W65" s="5">
        <f t="shared" si="17"/>
        <v>1906.24</v>
      </c>
      <c r="X65" s="5"/>
      <c r="Y65" s="5">
        <f t="shared" si="18"/>
        <v>0</v>
      </c>
      <c r="Z65" s="5">
        <f t="shared" si="19"/>
        <v>19168</v>
      </c>
      <c r="AA65" s="10"/>
      <c r="AB65" s="13">
        <f t="shared" si="10"/>
        <v>0</v>
      </c>
      <c r="AC65" s="13">
        <f t="shared" si="11"/>
        <v>10613944.32</v>
      </c>
      <c r="AD65" s="6">
        <v>29119</v>
      </c>
      <c r="AE65" s="6" t="s">
        <v>69</v>
      </c>
      <c r="AF65" s="6" t="s">
        <v>10</v>
      </c>
      <c r="AG65" s="7" t="s">
        <v>254</v>
      </c>
      <c r="AH65" s="7" t="s">
        <v>10</v>
      </c>
      <c r="AI65" s="7" t="s">
        <v>255</v>
      </c>
      <c r="AJ65" s="8">
        <v>23083</v>
      </c>
      <c r="AK65" s="8">
        <v>2</v>
      </c>
      <c r="AL65" t="s">
        <v>130</v>
      </c>
      <c r="BQ65">
        <v>1</v>
      </c>
      <c r="BS65" s="26">
        <f t="shared" si="20"/>
        <v>0</v>
      </c>
      <c r="BT65" s="26">
        <f t="shared" si="21"/>
        <v>0</v>
      </c>
      <c r="BU65" s="26">
        <f t="shared" si="22"/>
        <v>0</v>
      </c>
      <c r="BV65" s="26">
        <f t="shared" si="23"/>
        <v>0</v>
      </c>
      <c r="BW65" s="26">
        <f t="shared" si="24"/>
        <v>0</v>
      </c>
      <c r="BX65" s="26">
        <f t="shared" si="25"/>
        <v>1906.24</v>
      </c>
      <c r="BZ65" s="26">
        <f t="shared" si="26"/>
        <v>0</v>
      </c>
      <c r="CA65" s="26">
        <f t="shared" si="27"/>
        <v>0</v>
      </c>
      <c r="CB65" s="26">
        <f t="shared" si="28"/>
        <v>0</v>
      </c>
      <c r="CC65" s="26">
        <f t="shared" si="29"/>
        <v>0</v>
      </c>
      <c r="CD65" s="26">
        <f t="shared" si="30"/>
        <v>0</v>
      </c>
      <c r="CE65" s="26">
        <f t="shared" si="31"/>
        <v>19168</v>
      </c>
    </row>
    <row r="66" spans="1:83" x14ac:dyDescent="0.3">
      <c r="A66" t="str">
        <f t="shared" si="14"/>
        <v>Macon</v>
      </c>
      <c r="B66" s="2">
        <v>157648</v>
      </c>
      <c r="C66" s="1">
        <v>29</v>
      </c>
      <c r="D66" s="1">
        <v>121</v>
      </c>
      <c r="E66" s="1">
        <v>2965</v>
      </c>
      <c r="F66" s="1">
        <v>619</v>
      </c>
      <c r="G66" s="1">
        <v>2346</v>
      </c>
      <c r="H66" s="1">
        <v>20.9</v>
      </c>
      <c r="I66" s="5">
        <v>693.69</v>
      </c>
      <c r="J66" s="1">
        <v>0.23396</v>
      </c>
      <c r="K66" s="3">
        <f t="shared" si="9"/>
        <v>6.003894755063182E-2</v>
      </c>
      <c r="L66" s="2">
        <v>157645</v>
      </c>
      <c r="M66" s="1">
        <v>29</v>
      </c>
      <c r="N66" s="1">
        <v>121</v>
      </c>
      <c r="O66" s="5">
        <v>11554</v>
      </c>
      <c r="P66" s="1">
        <v>1584</v>
      </c>
      <c r="Q66" s="1">
        <v>9970</v>
      </c>
      <c r="R66" s="1">
        <v>13.7</v>
      </c>
      <c r="S66" s="1">
        <v>1584</v>
      </c>
      <c r="T66" s="1">
        <v>0.1371</v>
      </c>
      <c r="U66" s="1" t="str">
        <f t="shared" si="15"/>
        <v>Rural</v>
      </c>
      <c r="V66" s="5">
        <f t="shared" si="16"/>
        <v>693.69</v>
      </c>
      <c r="W66" s="5">
        <f t="shared" si="17"/>
        <v>0</v>
      </c>
      <c r="X66" s="5"/>
      <c r="Y66" s="5">
        <f t="shared" si="18"/>
        <v>11554</v>
      </c>
      <c r="Z66" s="5">
        <f t="shared" si="19"/>
        <v>0</v>
      </c>
      <c r="AA66" s="10"/>
      <c r="AB66" s="13">
        <f t="shared" si="10"/>
        <v>3862465.9200000004</v>
      </c>
      <c r="AC66" s="13">
        <f t="shared" si="11"/>
        <v>0</v>
      </c>
      <c r="AD66" s="6">
        <v>29121</v>
      </c>
      <c r="AE66" s="6" t="s">
        <v>70</v>
      </c>
      <c r="AF66" s="6" t="s">
        <v>10</v>
      </c>
      <c r="AG66" s="7" t="s">
        <v>256</v>
      </c>
      <c r="AH66" s="7" t="s">
        <v>10</v>
      </c>
      <c r="AI66" s="7" t="s">
        <v>257</v>
      </c>
      <c r="AJ66" s="8">
        <v>15566</v>
      </c>
      <c r="AK66" s="8">
        <v>9</v>
      </c>
      <c r="AL66" t="s">
        <v>161</v>
      </c>
      <c r="BN66">
        <v>1</v>
      </c>
      <c r="BQ66">
        <v>0</v>
      </c>
      <c r="BS66" s="26">
        <f t="shared" si="20"/>
        <v>0</v>
      </c>
      <c r="BT66" s="26">
        <f t="shared" si="21"/>
        <v>0</v>
      </c>
      <c r="BU66" s="26">
        <f t="shared" si="22"/>
        <v>693.69</v>
      </c>
      <c r="BV66" s="26">
        <f t="shared" si="23"/>
        <v>0</v>
      </c>
      <c r="BW66" s="26">
        <f t="shared" si="24"/>
        <v>0</v>
      </c>
      <c r="BX66" s="26">
        <f t="shared" si="25"/>
        <v>0</v>
      </c>
      <c r="BZ66" s="26">
        <f t="shared" si="26"/>
        <v>0</v>
      </c>
      <c r="CA66" s="26">
        <f t="shared" si="27"/>
        <v>0</v>
      </c>
      <c r="CB66" s="26">
        <f t="shared" si="28"/>
        <v>11554</v>
      </c>
      <c r="CC66" s="26">
        <f t="shared" si="29"/>
        <v>0</v>
      </c>
      <c r="CD66" s="26">
        <f t="shared" si="30"/>
        <v>0</v>
      </c>
      <c r="CE66" s="26">
        <f t="shared" si="31"/>
        <v>0</v>
      </c>
    </row>
    <row r="67" spans="1:83" x14ac:dyDescent="0.3">
      <c r="A67" t="str">
        <f t="shared" si="14"/>
        <v>Madison</v>
      </c>
      <c r="B67" s="2">
        <v>157744</v>
      </c>
      <c r="C67" s="1">
        <v>29</v>
      </c>
      <c r="D67" s="1">
        <v>123</v>
      </c>
      <c r="E67" s="1">
        <v>2788</v>
      </c>
      <c r="F67" s="1">
        <v>545</v>
      </c>
      <c r="G67" s="1">
        <v>2243</v>
      </c>
      <c r="H67" s="1">
        <v>19.5</v>
      </c>
      <c r="I67" s="5">
        <v>610.76</v>
      </c>
      <c r="J67" s="1">
        <v>0.21906999999999999</v>
      </c>
      <c r="K67" s="3">
        <f t="shared" si="9"/>
        <v>6.31864266501138E-2</v>
      </c>
      <c r="L67" s="2">
        <v>157741</v>
      </c>
      <c r="M67" s="1">
        <v>29</v>
      </c>
      <c r="N67" s="1">
        <v>123</v>
      </c>
      <c r="O67" s="5">
        <v>9666</v>
      </c>
      <c r="P67" s="1">
        <v>1280</v>
      </c>
      <c r="Q67" s="1">
        <v>8386</v>
      </c>
      <c r="R67" s="1">
        <v>13.2</v>
      </c>
      <c r="S67" s="1">
        <v>1280</v>
      </c>
      <c r="T67" s="1">
        <v>0.13242000000000001</v>
      </c>
      <c r="U67" s="1" t="str">
        <f t="shared" si="15"/>
        <v>Rural</v>
      </c>
      <c r="V67" s="5">
        <f t="shared" si="16"/>
        <v>610.76</v>
      </c>
      <c r="W67" s="5">
        <f t="shared" si="17"/>
        <v>0</v>
      </c>
      <c r="X67" s="5"/>
      <c r="Y67" s="5">
        <f t="shared" si="18"/>
        <v>9666</v>
      </c>
      <c r="Z67" s="5">
        <f t="shared" si="19"/>
        <v>0</v>
      </c>
      <c r="AA67" s="10"/>
      <c r="AB67" s="13">
        <f t="shared" si="10"/>
        <v>3400711.68</v>
      </c>
      <c r="AC67" s="13">
        <f t="shared" si="11"/>
        <v>0</v>
      </c>
      <c r="AD67" s="6">
        <v>29123</v>
      </c>
      <c r="AE67" s="6" t="s">
        <v>71</v>
      </c>
      <c r="AF67" s="6" t="s">
        <v>10</v>
      </c>
      <c r="AG67" s="7" t="s">
        <v>258</v>
      </c>
      <c r="AH67" s="7" t="s">
        <v>10</v>
      </c>
      <c r="AI67" s="7" t="s">
        <v>259</v>
      </c>
      <c r="AJ67" s="8">
        <v>12226</v>
      </c>
      <c r="AK67" s="8">
        <v>6</v>
      </c>
      <c r="AL67" t="s">
        <v>139</v>
      </c>
      <c r="BP67">
        <v>1</v>
      </c>
      <c r="BQ67">
        <v>0</v>
      </c>
      <c r="BS67" s="26">
        <f t="shared" si="20"/>
        <v>0</v>
      </c>
      <c r="BT67" s="26">
        <f t="shared" si="21"/>
        <v>0</v>
      </c>
      <c r="BU67" s="26">
        <f t="shared" si="22"/>
        <v>0</v>
      </c>
      <c r="BV67" s="26">
        <f t="shared" si="23"/>
        <v>0</v>
      </c>
      <c r="BW67" s="26">
        <f t="shared" si="24"/>
        <v>610.76</v>
      </c>
      <c r="BX67" s="26">
        <f t="shared" si="25"/>
        <v>0</v>
      </c>
      <c r="BZ67" s="26">
        <f t="shared" si="26"/>
        <v>0</v>
      </c>
      <c r="CA67" s="26">
        <f t="shared" si="27"/>
        <v>0</v>
      </c>
      <c r="CB67" s="26">
        <f t="shared" si="28"/>
        <v>0</v>
      </c>
      <c r="CC67" s="26">
        <f t="shared" si="29"/>
        <v>0</v>
      </c>
      <c r="CD67" s="26">
        <f t="shared" si="30"/>
        <v>9666</v>
      </c>
      <c r="CE67" s="26">
        <f t="shared" si="31"/>
        <v>0</v>
      </c>
    </row>
    <row r="68" spans="1:83" x14ac:dyDescent="0.3">
      <c r="A68" t="str">
        <f t="shared" si="14"/>
        <v>Maries</v>
      </c>
      <c r="B68" s="2">
        <v>157840</v>
      </c>
      <c r="C68" s="1">
        <v>29</v>
      </c>
      <c r="D68" s="1">
        <v>125</v>
      </c>
      <c r="E68" s="1">
        <v>1615</v>
      </c>
      <c r="F68" s="1">
        <v>387</v>
      </c>
      <c r="G68" s="1">
        <v>1228</v>
      </c>
      <c r="H68" s="1">
        <v>24</v>
      </c>
      <c r="I68" s="5">
        <v>433.69</v>
      </c>
      <c r="J68" s="1">
        <v>0.26854</v>
      </c>
      <c r="K68" s="3">
        <f t="shared" si="9"/>
        <v>6.3796704913209767E-2</v>
      </c>
      <c r="L68" s="2">
        <v>157837</v>
      </c>
      <c r="M68" s="1">
        <v>29</v>
      </c>
      <c r="N68" s="1">
        <v>125</v>
      </c>
      <c r="O68" s="5">
        <v>6798</v>
      </c>
      <c r="P68" s="1">
        <v>1049</v>
      </c>
      <c r="Q68" s="1">
        <v>5749</v>
      </c>
      <c r="R68" s="1">
        <v>15.4</v>
      </c>
      <c r="S68" s="1">
        <v>1049</v>
      </c>
      <c r="T68" s="1">
        <v>0.15431</v>
      </c>
      <c r="U68" s="1" t="str">
        <f t="shared" si="15"/>
        <v>Rural</v>
      </c>
      <c r="V68" s="5">
        <f t="shared" si="16"/>
        <v>433.69</v>
      </c>
      <c r="W68" s="5">
        <f t="shared" si="17"/>
        <v>0</v>
      </c>
      <c r="X68" s="5"/>
      <c r="Y68" s="5">
        <f t="shared" si="18"/>
        <v>6798</v>
      </c>
      <c r="Z68" s="5">
        <f t="shared" si="19"/>
        <v>0</v>
      </c>
      <c r="AA68" s="10"/>
      <c r="AB68" s="13">
        <f t="shared" si="10"/>
        <v>2414785.92</v>
      </c>
      <c r="AC68" s="13">
        <f t="shared" si="11"/>
        <v>0</v>
      </c>
      <c r="AD68" s="6">
        <v>29125</v>
      </c>
      <c r="AE68" s="6" t="s">
        <v>72</v>
      </c>
      <c r="AF68" s="6" t="s">
        <v>10</v>
      </c>
      <c r="AG68" s="7" t="s">
        <v>260</v>
      </c>
      <c r="AH68" s="7" t="s">
        <v>10</v>
      </c>
      <c r="AI68" s="7" t="s">
        <v>261</v>
      </c>
      <c r="AJ68" s="8">
        <v>9176</v>
      </c>
      <c r="AK68" s="8">
        <v>7</v>
      </c>
      <c r="AL68" t="s">
        <v>191</v>
      </c>
      <c r="BP68">
        <v>1</v>
      </c>
      <c r="BQ68">
        <v>0</v>
      </c>
      <c r="BS68" s="26">
        <f t="shared" si="20"/>
        <v>0</v>
      </c>
      <c r="BT68" s="26">
        <f t="shared" si="21"/>
        <v>0</v>
      </c>
      <c r="BU68" s="26">
        <f t="shared" si="22"/>
        <v>0</v>
      </c>
      <c r="BV68" s="26">
        <f t="shared" si="23"/>
        <v>0</v>
      </c>
      <c r="BW68" s="26">
        <f t="shared" si="24"/>
        <v>433.69</v>
      </c>
      <c r="BX68" s="26">
        <f t="shared" si="25"/>
        <v>0</v>
      </c>
      <c r="BZ68" s="26">
        <f t="shared" si="26"/>
        <v>0</v>
      </c>
      <c r="CA68" s="26">
        <f t="shared" si="27"/>
        <v>0</v>
      </c>
      <c r="CB68" s="26">
        <f t="shared" si="28"/>
        <v>0</v>
      </c>
      <c r="CC68" s="26">
        <f t="shared" si="29"/>
        <v>0</v>
      </c>
      <c r="CD68" s="26">
        <f t="shared" si="30"/>
        <v>6798</v>
      </c>
      <c r="CE68" s="26">
        <f t="shared" si="31"/>
        <v>0</v>
      </c>
    </row>
    <row r="69" spans="1:83" x14ac:dyDescent="0.3">
      <c r="A69" t="str">
        <f t="shared" si="14"/>
        <v>Marion</v>
      </c>
      <c r="B69" s="2">
        <v>157936</v>
      </c>
      <c r="C69" s="1">
        <v>29</v>
      </c>
      <c r="D69" s="1">
        <v>127</v>
      </c>
      <c r="E69" s="1">
        <v>5699</v>
      </c>
      <c r="F69" s="1">
        <v>872</v>
      </c>
      <c r="G69" s="1">
        <v>4827</v>
      </c>
      <c r="H69" s="1">
        <v>15.3</v>
      </c>
      <c r="I69" s="5">
        <v>977.21</v>
      </c>
      <c r="J69" s="1">
        <v>0.17147000000000001</v>
      </c>
      <c r="K69" s="3">
        <f t="shared" si="9"/>
        <v>4.3439278093883357E-2</v>
      </c>
      <c r="L69" s="2">
        <v>157933</v>
      </c>
      <c r="M69" s="1">
        <v>29</v>
      </c>
      <c r="N69" s="1">
        <v>127</v>
      </c>
      <c r="O69" s="5">
        <v>22496</v>
      </c>
      <c r="P69" s="1">
        <v>2169</v>
      </c>
      <c r="Q69" s="1">
        <v>20327</v>
      </c>
      <c r="R69" s="1">
        <v>9.6</v>
      </c>
      <c r="S69" s="1">
        <v>2169</v>
      </c>
      <c r="T69" s="1">
        <v>9.6420000000000006E-2</v>
      </c>
      <c r="U69" s="1" t="str">
        <f t="shared" si="15"/>
        <v>Rural</v>
      </c>
      <c r="V69" s="5">
        <f t="shared" si="16"/>
        <v>977.21</v>
      </c>
      <c r="W69" s="5">
        <f t="shared" si="17"/>
        <v>0</v>
      </c>
      <c r="X69" s="5"/>
      <c r="Y69" s="5">
        <f t="shared" si="18"/>
        <v>22496</v>
      </c>
      <c r="Z69" s="5">
        <f t="shared" si="19"/>
        <v>0</v>
      </c>
      <c r="AA69" s="10"/>
      <c r="AB69" s="13">
        <f t="shared" si="10"/>
        <v>5441105.2800000003</v>
      </c>
      <c r="AC69" s="13">
        <f t="shared" si="11"/>
        <v>0</v>
      </c>
      <c r="AD69" s="6">
        <v>29127</v>
      </c>
      <c r="AE69" s="6" t="s">
        <v>73</v>
      </c>
      <c r="AF69" s="6" t="s">
        <v>10</v>
      </c>
      <c r="AG69" s="7" t="s">
        <v>262</v>
      </c>
      <c r="AH69" s="7" t="s">
        <v>10</v>
      </c>
      <c r="AI69" s="7" t="s">
        <v>263</v>
      </c>
      <c r="AJ69" s="8">
        <v>28781</v>
      </c>
      <c r="AK69" s="8">
        <v>8</v>
      </c>
      <c r="AL69" t="s">
        <v>127</v>
      </c>
      <c r="BN69">
        <v>1</v>
      </c>
      <c r="BQ69">
        <v>0</v>
      </c>
      <c r="BS69" s="26">
        <f t="shared" si="20"/>
        <v>0</v>
      </c>
      <c r="BT69" s="26">
        <f t="shared" si="21"/>
        <v>0</v>
      </c>
      <c r="BU69" s="26">
        <f t="shared" si="22"/>
        <v>977.21</v>
      </c>
      <c r="BV69" s="26">
        <f t="shared" si="23"/>
        <v>0</v>
      </c>
      <c r="BW69" s="26">
        <f t="shared" si="24"/>
        <v>0</v>
      </c>
      <c r="BX69" s="26">
        <f t="shared" si="25"/>
        <v>0</v>
      </c>
      <c r="BZ69" s="26">
        <f t="shared" si="26"/>
        <v>0</v>
      </c>
      <c r="CA69" s="26">
        <f t="shared" si="27"/>
        <v>0</v>
      </c>
      <c r="CB69" s="26">
        <f t="shared" si="28"/>
        <v>22496</v>
      </c>
      <c r="CC69" s="26">
        <f t="shared" si="29"/>
        <v>0</v>
      </c>
      <c r="CD69" s="26">
        <f t="shared" si="30"/>
        <v>0</v>
      </c>
      <c r="CE69" s="26">
        <f t="shared" si="31"/>
        <v>0</v>
      </c>
    </row>
    <row r="70" spans="1:83" x14ac:dyDescent="0.3">
      <c r="A70" t="str">
        <f t="shared" si="14"/>
        <v>Mercer</v>
      </c>
      <c r="B70" s="2">
        <v>158032</v>
      </c>
      <c r="C70" s="1">
        <v>29</v>
      </c>
      <c r="D70" s="1">
        <v>129</v>
      </c>
      <c r="E70" s="1">
        <v>742</v>
      </c>
      <c r="F70" s="1">
        <v>177</v>
      </c>
      <c r="G70" s="1">
        <v>565</v>
      </c>
      <c r="H70" s="1">
        <v>23.9</v>
      </c>
      <c r="I70" s="5">
        <v>198.36</v>
      </c>
      <c r="J70" s="1">
        <v>0.26733000000000001</v>
      </c>
      <c r="K70" s="3">
        <f t="shared" ref="K70:K120" si="32">+I70/O70</f>
        <v>7.0716577540106962E-2</v>
      </c>
      <c r="L70" s="2">
        <v>158029</v>
      </c>
      <c r="M70" s="1">
        <v>29</v>
      </c>
      <c r="N70" s="1">
        <v>129</v>
      </c>
      <c r="O70" s="5">
        <v>2805</v>
      </c>
      <c r="P70" s="1">
        <v>478</v>
      </c>
      <c r="Q70" s="1">
        <v>2327</v>
      </c>
      <c r="R70" s="1">
        <v>17</v>
      </c>
      <c r="S70" s="1">
        <v>478</v>
      </c>
      <c r="T70" s="1">
        <v>0.17041000000000001</v>
      </c>
      <c r="U70" s="1" t="str">
        <f t="shared" si="15"/>
        <v>Rural</v>
      </c>
      <c r="V70" s="5">
        <f t="shared" si="16"/>
        <v>198.36</v>
      </c>
      <c r="W70" s="5">
        <f t="shared" si="17"/>
        <v>0</v>
      </c>
      <c r="X70" s="5"/>
      <c r="Y70" s="5">
        <f t="shared" si="18"/>
        <v>2805</v>
      </c>
      <c r="Z70" s="5">
        <f t="shared" si="19"/>
        <v>0</v>
      </c>
      <c r="AA70" s="10"/>
      <c r="AB70" s="13">
        <f t="shared" ref="AB70:AB120" si="33">+V70*464*12</f>
        <v>1104468.48</v>
      </c>
      <c r="AC70" s="13">
        <f t="shared" ref="AC70:AC120" si="34">+W70*464*12</f>
        <v>0</v>
      </c>
      <c r="AD70" s="6">
        <v>29129</v>
      </c>
      <c r="AE70" s="6" t="s">
        <v>74</v>
      </c>
      <c r="AF70" s="6" t="s">
        <v>10</v>
      </c>
      <c r="AG70" s="7" t="s">
        <v>264</v>
      </c>
      <c r="AH70" s="7" t="s">
        <v>10</v>
      </c>
      <c r="AI70" s="7" t="s">
        <v>265</v>
      </c>
      <c r="AJ70" s="8">
        <v>3785</v>
      </c>
      <c r="AK70" s="8">
        <v>12</v>
      </c>
      <c r="AL70" t="s">
        <v>266</v>
      </c>
      <c r="BO70">
        <v>1</v>
      </c>
      <c r="BQ70">
        <v>0</v>
      </c>
      <c r="BS70" s="26">
        <f t="shared" si="20"/>
        <v>0</v>
      </c>
      <c r="BT70" s="26">
        <f t="shared" si="21"/>
        <v>0</v>
      </c>
      <c r="BU70" s="26">
        <f t="shared" si="22"/>
        <v>0</v>
      </c>
      <c r="BV70" s="26">
        <f t="shared" si="23"/>
        <v>198.36</v>
      </c>
      <c r="BW70" s="26">
        <f t="shared" si="24"/>
        <v>0</v>
      </c>
      <c r="BX70" s="26">
        <f t="shared" si="25"/>
        <v>0</v>
      </c>
      <c r="BZ70" s="26">
        <f t="shared" si="26"/>
        <v>0</v>
      </c>
      <c r="CA70" s="26">
        <f t="shared" si="27"/>
        <v>0</v>
      </c>
      <c r="CB70" s="26">
        <f t="shared" si="28"/>
        <v>0</v>
      </c>
      <c r="CC70" s="26">
        <f t="shared" si="29"/>
        <v>2805</v>
      </c>
      <c r="CD70" s="26">
        <f t="shared" si="30"/>
        <v>0</v>
      </c>
      <c r="CE70" s="26">
        <f t="shared" si="31"/>
        <v>0</v>
      </c>
    </row>
    <row r="71" spans="1:83" x14ac:dyDescent="0.3">
      <c r="A71" t="str">
        <f t="shared" ref="A71:A120" si="35">+AE71</f>
        <v>Miller</v>
      </c>
      <c r="B71" s="2">
        <v>158128</v>
      </c>
      <c r="C71" s="1">
        <v>29</v>
      </c>
      <c r="D71" s="1">
        <v>131</v>
      </c>
      <c r="E71" s="1">
        <v>5544</v>
      </c>
      <c r="F71" s="1">
        <v>1079</v>
      </c>
      <c r="G71" s="1">
        <v>4465</v>
      </c>
      <c r="H71" s="1">
        <v>19.5</v>
      </c>
      <c r="I71" s="5">
        <v>1209.19</v>
      </c>
      <c r="J71" s="1">
        <v>0.21811</v>
      </c>
      <c r="K71" s="3">
        <f t="shared" si="32"/>
        <v>5.9911311499777041E-2</v>
      </c>
      <c r="L71" s="2">
        <v>158125</v>
      </c>
      <c r="M71" s="1">
        <v>29</v>
      </c>
      <c r="N71" s="1">
        <v>131</v>
      </c>
      <c r="O71" s="5">
        <v>20183</v>
      </c>
      <c r="P71" s="1">
        <v>2774</v>
      </c>
      <c r="Q71" s="1">
        <v>17409</v>
      </c>
      <c r="R71" s="1">
        <v>13.7</v>
      </c>
      <c r="S71" s="1">
        <v>2774</v>
      </c>
      <c r="T71" s="1">
        <v>0.13744000000000001</v>
      </c>
      <c r="U71" s="1" t="str">
        <f t="shared" ref="U71:U120" si="36">IF(AK71&lt;3,"Urban","Rural")</f>
        <v>Rural</v>
      </c>
      <c r="V71" s="5">
        <f t="shared" ref="V71:V120" si="37">IF(U71="Rural",I71,0)</f>
        <v>1209.19</v>
      </c>
      <c r="W71" s="5">
        <f t="shared" ref="W71:W120" si="38">+I71-V71</f>
        <v>0</v>
      </c>
      <c r="X71" s="5"/>
      <c r="Y71" s="5">
        <f t="shared" ref="Y71:Y120" si="39">IF(U71="Rural",O71,0)</f>
        <v>20183</v>
      </c>
      <c r="Z71" s="5">
        <f t="shared" ref="Z71:Z120" si="40">+O71-Y71</f>
        <v>0</v>
      </c>
      <c r="AA71" s="10"/>
      <c r="AB71" s="13">
        <f t="shared" si="33"/>
        <v>6732769.9199999999</v>
      </c>
      <c r="AC71" s="13">
        <f t="shared" si="34"/>
        <v>0</v>
      </c>
      <c r="AD71" s="6">
        <v>29131</v>
      </c>
      <c r="AE71" s="6" t="s">
        <v>75</v>
      </c>
      <c r="AF71" s="6" t="s">
        <v>10</v>
      </c>
      <c r="AG71" s="7" t="s">
        <v>267</v>
      </c>
      <c r="AH71" s="7" t="s">
        <v>10</v>
      </c>
      <c r="AI71" s="7" t="s">
        <v>268</v>
      </c>
      <c r="AJ71" s="8">
        <v>24748</v>
      </c>
      <c r="AK71" s="8">
        <v>6</v>
      </c>
      <c r="AL71" t="s">
        <v>139</v>
      </c>
      <c r="BQ71">
        <v>1</v>
      </c>
      <c r="BS71" s="26">
        <f t="shared" ref="BS71:BS120" si="41">_xlfn.SINGLE(IF(BL71=1,$I71,0))</f>
        <v>0</v>
      </c>
      <c r="BT71" s="26">
        <f t="shared" ref="BT71:BT120" si="42">_xlfn.SINGLE(IF(BM71=1,$I71,0))</f>
        <v>0</v>
      </c>
      <c r="BU71" s="26">
        <f t="shared" ref="BU71:BU120" si="43">_xlfn.SINGLE(IF(BN71=1,$I71,0))</f>
        <v>0</v>
      </c>
      <c r="BV71" s="26">
        <f t="shared" ref="BV71:BV120" si="44">_xlfn.SINGLE(IF(BO71=1,$I71,0))</f>
        <v>0</v>
      </c>
      <c r="BW71" s="26">
        <f t="shared" ref="BW71:BW120" si="45">_xlfn.SINGLE(IF(BP71=1,$I71,0))</f>
        <v>0</v>
      </c>
      <c r="BX71" s="26">
        <f t="shared" ref="BX71:BX120" si="46">_xlfn.SINGLE(IF(BQ71=1,$I71,0))</f>
        <v>1209.19</v>
      </c>
      <c r="BZ71" s="26">
        <f t="shared" ref="BZ71:BZ120" si="47">_xlfn.SINGLE(IF(BL71=1,$O71,0))</f>
        <v>0</v>
      </c>
      <c r="CA71" s="26">
        <f t="shared" ref="CA71:CA120" si="48">_xlfn.SINGLE(IF(BM71=1,$O71,0))</f>
        <v>0</v>
      </c>
      <c r="CB71" s="26">
        <f t="shared" ref="CB71:CB120" si="49">_xlfn.SINGLE(IF(BN71=1,$O71,0))</f>
        <v>0</v>
      </c>
      <c r="CC71" s="26">
        <f t="shared" ref="CC71:CC120" si="50">_xlfn.SINGLE(IF(BO71=1,$O71,0))</f>
        <v>0</v>
      </c>
      <c r="CD71" s="26">
        <f t="shared" ref="CD71:CD120" si="51">_xlfn.SINGLE(IF(BP71=1,$O71,0))</f>
        <v>0</v>
      </c>
      <c r="CE71" s="26">
        <f t="shared" ref="CE71:CE120" si="52">_xlfn.SINGLE(IF(BQ71=1,$O71,0))</f>
        <v>20183</v>
      </c>
    </row>
    <row r="72" spans="1:83" x14ac:dyDescent="0.3">
      <c r="A72" t="str">
        <f t="shared" si="35"/>
        <v>Mississippi</v>
      </c>
      <c r="B72" s="2">
        <v>158224</v>
      </c>
      <c r="C72" s="1">
        <v>29</v>
      </c>
      <c r="D72" s="1">
        <v>133</v>
      </c>
      <c r="E72" s="1">
        <v>3582</v>
      </c>
      <c r="F72" s="1">
        <v>639</v>
      </c>
      <c r="G72" s="1">
        <v>2943</v>
      </c>
      <c r="H72" s="1">
        <v>17.8</v>
      </c>
      <c r="I72" s="5">
        <v>716.1</v>
      </c>
      <c r="J72" s="1">
        <v>0.19991999999999999</v>
      </c>
      <c r="K72" s="3">
        <f t="shared" si="32"/>
        <v>7.8770212297877021E-2</v>
      </c>
      <c r="L72" s="2">
        <v>158221</v>
      </c>
      <c r="M72" s="1">
        <v>29</v>
      </c>
      <c r="N72" s="1">
        <v>133</v>
      </c>
      <c r="O72" s="5">
        <v>9091</v>
      </c>
      <c r="P72" s="1">
        <v>1334</v>
      </c>
      <c r="Q72" s="1">
        <v>7757</v>
      </c>
      <c r="R72" s="1">
        <v>14.7</v>
      </c>
      <c r="S72" s="1">
        <v>1334</v>
      </c>
      <c r="T72" s="1">
        <v>0.14674000000000001</v>
      </c>
      <c r="U72" s="1" t="str">
        <f t="shared" si="36"/>
        <v>Rural</v>
      </c>
      <c r="V72" s="5">
        <f t="shared" si="37"/>
        <v>716.1</v>
      </c>
      <c r="W72" s="5">
        <f t="shared" si="38"/>
        <v>0</v>
      </c>
      <c r="X72" s="5"/>
      <c r="Y72" s="5">
        <f t="shared" si="39"/>
        <v>9091</v>
      </c>
      <c r="Z72" s="5">
        <f t="shared" si="40"/>
        <v>0</v>
      </c>
      <c r="AA72" s="10"/>
      <c r="AB72" s="13">
        <f t="shared" si="33"/>
        <v>3987244.8000000003</v>
      </c>
      <c r="AC72" s="13">
        <f t="shared" si="34"/>
        <v>0</v>
      </c>
      <c r="AD72" s="6">
        <v>29133</v>
      </c>
      <c r="AE72" s="6" t="s">
        <v>76</v>
      </c>
      <c r="AF72" s="6" t="s">
        <v>10</v>
      </c>
      <c r="AG72" s="7" t="s">
        <v>269</v>
      </c>
      <c r="AH72" s="7" t="s">
        <v>10</v>
      </c>
      <c r="AI72" s="7" t="s">
        <v>270</v>
      </c>
      <c r="AJ72" s="8">
        <v>14358</v>
      </c>
      <c r="AK72" s="8">
        <v>6</v>
      </c>
      <c r="AL72" t="s">
        <v>139</v>
      </c>
      <c r="BP72">
        <v>1</v>
      </c>
      <c r="BQ72">
        <v>0</v>
      </c>
      <c r="BS72" s="26">
        <f t="shared" si="41"/>
        <v>0</v>
      </c>
      <c r="BT72" s="26">
        <f t="shared" si="42"/>
        <v>0</v>
      </c>
      <c r="BU72" s="26">
        <f t="shared" si="43"/>
        <v>0</v>
      </c>
      <c r="BV72" s="26">
        <f t="shared" si="44"/>
        <v>0</v>
      </c>
      <c r="BW72" s="26">
        <f t="shared" si="45"/>
        <v>716.1</v>
      </c>
      <c r="BX72" s="26">
        <f t="shared" si="46"/>
        <v>0</v>
      </c>
      <c r="BZ72" s="26">
        <f t="shared" si="47"/>
        <v>0</v>
      </c>
      <c r="CA72" s="26">
        <f t="shared" si="48"/>
        <v>0</v>
      </c>
      <c r="CB72" s="26">
        <f t="shared" si="49"/>
        <v>0</v>
      </c>
      <c r="CC72" s="26">
        <f t="shared" si="50"/>
        <v>0</v>
      </c>
      <c r="CD72" s="26">
        <f t="shared" si="51"/>
        <v>9091</v>
      </c>
      <c r="CE72" s="26">
        <f t="shared" si="52"/>
        <v>0</v>
      </c>
    </row>
    <row r="73" spans="1:83" x14ac:dyDescent="0.3">
      <c r="A73" t="str">
        <f t="shared" si="35"/>
        <v>Moniteau</v>
      </c>
      <c r="B73" s="2">
        <v>158320</v>
      </c>
      <c r="C73" s="1">
        <v>29</v>
      </c>
      <c r="D73" s="1">
        <v>135</v>
      </c>
      <c r="E73" s="1">
        <v>2432</v>
      </c>
      <c r="F73" s="1">
        <v>564</v>
      </c>
      <c r="G73" s="1">
        <v>1868</v>
      </c>
      <c r="H73" s="1">
        <v>23.2</v>
      </c>
      <c r="I73" s="5">
        <v>632.04999999999995</v>
      </c>
      <c r="J73" s="1">
        <v>0.25989000000000001</v>
      </c>
      <c r="K73" s="3">
        <f t="shared" si="32"/>
        <v>5.1465678690660363E-2</v>
      </c>
      <c r="L73" s="2">
        <v>158317</v>
      </c>
      <c r="M73" s="1">
        <v>29</v>
      </c>
      <c r="N73" s="1">
        <v>135</v>
      </c>
      <c r="O73" s="5">
        <v>12281</v>
      </c>
      <c r="P73" s="1">
        <v>1862</v>
      </c>
      <c r="Q73" s="1">
        <v>10419</v>
      </c>
      <c r="R73" s="1">
        <v>15.2</v>
      </c>
      <c r="S73" s="1">
        <v>1862</v>
      </c>
      <c r="T73" s="1">
        <v>0.15162</v>
      </c>
      <c r="U73" s="1" t="str">
        <f t="shared" si="36"/>
        <v>Urban</v>
      </c>
      <c r="V73" s="5">
        <f t="shared" si="37"/>
        <v>0</v>
      </c>
      <c r="W73" s="5">
        <f t="shared" si="38"/>
        <v>632.04999999999995</v>
      </c>
      <c r="X73" s="5"/>
      <c r="Y73" s="5">
        <f t="shared" si="39"/>
        <v>0</v>
      </c>
      <c r="Z73" s="5">
        <f t="shared" si="40"/>
        <v>12281</v>
      </c>
      <c r="AA73" s="10"/>
      <c r="AB73" s="13">
        <f t="shared" si="33"/>
        <v>0</v>
      </c>
      <c r="AC73" s="13">
        <f t="shared" si="34"/>
        <v>3519254.3999999994</v>
      </c>
      <c r="AD73" s="6">
        <v>29135</v>
      </c>
      <c r="AE73" s="6" t="s">
        <v>77</v>
      </c>
      <c r="AF73" s="6" t="s">
        <v>10</v>
      </c>
      <c r="AG73" s="7" t="s">
        <v>271</v>
      </c>
      <c r="AH73" s="7" t="s">
        <v>10</v>
      </c>
      <c r="AI73" s="7" t="s">
        <v>272</v>
      </c>
      <c r="AJ73" s="8">
        <v>15607</v>
      </c>
      <c r="AK73" s="8">
        <v>2</v>
      </c>
      <c r="AL73" t="s">
        <v>130</v>
      </c>
      <c r="BN73">
        <v>1</v>
      </c>
      <c r="BQ73">
        <v>0</v>
      </c>
      <c r="BS73" s="26">
        <f t="shared" si="41"/>
        <v>0</v>
      </c>
      <c r="BT73" s="26">
        <f t="shared" si="42"/>
        <v>0</v>
      </c>
      <c r="BU73" s="26">
        <f t="shared" si="43"/>
        <v>632.04999999999995</v>
      </c>
      <c r="BV73" s="26">
        <f t="shared" si="44"/>
        <v>0</v>
      </c>
      <c r="BW73" s="26">
        <f t="shared" si="45"/>
        <v>0</v>
      </c>
      <c r="BX73" s="26">
        <f t="shared" si="46"/>
        <v>0</v>
      </c>
      <c r="BZ73" s="26">
        <f t="shared" si="47"/>
        <v>0</v>
      </c>
      <c r="CA73" s="26">
        <f t="shared" si="48"/>
        <v>0</v>
      </c>
      <c r="CB73" s="26">
        <f t="shared" si="49"/>
        <v>12281</v>
      </c>
      <c r="CC73" s="26">
        <f t="shared" si="50"/>
        <v>0</v>
      </c>
      <c r="CD73" s="26">
        <f t="shared" si="51"/>
        <v>0</v>
      </c>
      <c r="CE73" s="26">
        <f t="shared" si="52"/>
        <v>0</v>
      </c>
    </row>
    <row r="74" spans="1:83" x14ac:dyDescent="0.3">
      <c r="A74" t="str">
        <f t="shared" si="35"/>
        <v>Monroe</v>
      </c>
      <c r="B74" s="2">
        <v>158416</v>
      </c>
      <c r="C74" s="1">
        <v>29</v>
      </c>
      <c r="D74" s="1">
        <v>137</v>
      </c>
      <c r="E74" s="1">
        <v>1519</v>
      </c>
      <c r="F74" s="1">
        <v>319</v>
      </c>
      <c r="G74" s="1">
        <v>1200</v>
      </c>
      <c r="H74" s="1">
        <v>21</v>
      </c>
      <c r="I74" s="5">
        <v>357.49</v>
      </c>
      <c r="J74" s="1">
        <v>0.23535</v>
      </c>
      <c r="K74" s="3">
        <f t="shared" si="32"/>
        <v>5.4371102661596962E-2</v>
      </c>
      <c r="L74" s="2">
        <v>158413</v>
      </c>
      <c r="M74" s="1">
        <v>29</v>
      </c>
      <c r="N74" s="1">
        <v>137</v>
      </c>
      <c r="O74" s="5">
        <v>6575</v>
      </c>
      <c r="P74" s="1">
        <v>846</v>
      </c>
      <c r="Q74" s="1">
        <v>5729</v>
      </c>
      <c r="R74" s="1">
        <v>12.9</v>
      </c>
      <c r="S74" s="1">
        <v>846</v>
      </c>
      <c r="T74" s="1">
        <v>0.12867000000000001</v>
      </c>
      <c r="U74" s="1" t="str">
        <f t="shared" si="36"/>
        <v>Rural</v>
      </c>
      <c r="V74" s="5">
        <f t="shared" si="37"/>
        <v>357.49</v>
      </c>
      <c r="W74" s="5">
        <f t="shared" si="38"/>
        <v>0</v>
      </c>
      <c r="X74" s="5"/>
      <c r="Y74" s="5">
        <f t="shared" si="39"/>
        <v>6575</v>
      </c>
      <c r="Z74" s="5">
        <f t="shared" si="40"/>
        <v>0</v>
      </c>
      <c r="AA74" s="10"/>
      <c r="AB74" s="13">
        <f t="shared" si="33"/>
        <v>1990504.3200000003</v>
      </c>
      <c r="AC74" s="13">
        <f t="shared" si="34"/>
        <v>0</v>
      </c>
      <c r="AD74" s="6">
        <v>29137</v>
      </c>
      <c r="AE74" s="6" t="s">
        <v>78</v>
      </c>
      <c r="AF74" s="6" t="s">
        <v>10</v>
      </c>
      <c r="AG74" s="7" t="s">
        <v>273</v>
      </c>
      <c r="AH74" s="7" t="s">
        <v>10</v>
      </c>
      <c r="AI74" s="7" t="s">
        <v>274</v>
      </c>
      <c r="AJ74" s="8">
        <v>8840</v>
      </c>
      <c r="AK74" s="8">
        <v>9</v>
      </c>
      <c r="AL74" t="s">
        <v>161</v>
      </c>
      <c r="BN74">
        <v>1</v>
      </c>
      <c r="BQ74">
        <v>0</v>
      </c>
      <c r="BS74" s="26">
        <f t="shared" si="41"/>
        <v>0</v>
      </c>
      <c r="BT74" s="26">
        <f t="shared" si="42"/>
        <v>0</v>
      </c>
      <c r="BU74" s="26">
        <f t="shared" si="43"/>
        <v>357.49</v>
      </c>
      <c r="BV74" s="26">
        <f t="shared" si="44"/>
        <v>0</v>
      </c>
      <c r="BW74" s="26">
        <f t="shared" si="45"/>
        <v>0</v>
      </c>
      <c r="BX74" s="26">
        <f t="shared" si="46"/>
        <v>0</v>
      </c>
      <c r="BZ74" s="26">
        <f t="shared" si="47"/>
        <v>0</v>
      </c>
      <c r="CA74" s="26">
        <f t="shared" si="48"/>
        <v>0</v>
      </c>
      <c r="CB74" s="26">
        <f t="shared" si="49"/>
        <v>6575</v>
      </c>
      <c r="CC74" s="26">
        <f t="shared" si="50"/>
        <v>0</v>
      </c>
      <c r="CD74" s="26">
        <f t="shared" si="51"/>
        <v>0</v>
      </c>
      <c r="CE74" s="26">
        <f t="shared" si="52"/>
        <v>0</v>
      </c>
    </row>
    <row r="75" spans="1:83" x14ac:dyDescent="0.3">
      <c r="A75" t="str">
        <f t="shared" si="35"/>
        <v>Montgomery</v>
      </c>
      <c r="B75" s="2">
        <v>158512</v>
      </c>
      <c r="C75" s="1">
        <v>29</v>
      </c>
      <c r="D75" s="1">
        <v>139</v>
      </c>
      <c r="E75" s="1">
        <v>2176</v>
      </c>
      <c r="F75" s="1">
        <v>457</v>
      </c>
      <c r="G75" s="1">
        <v>1719</v>
      </c>
      <c r="H75" s="1">
        <v>21</v>
      </c>
      <c r="I75" s="5">
        <v>512.14</v>
      </c>
      <c r="J75" s="1">
        <v>0.23536000000000001</v>
      </c>
      <c r="K75" s="3">
        <f t="shared" si="32"/>
        <v>5.7699414150518248E-2</v>
      </c>
      <c r="L75" s="2">
        <v>158509</v>
      </c>
      <c r="M75" s="1">
        <v>29</v>
      </c>
      <c r="N75" s="1">
        <v>139</v>
      </c>
      <c r="O75" s="5">
        <v>8876</v>
      </c>
      <c r="P75" s="1">
        <v>1218</v>
      </c>
      <c r="Q75" s="1">
        <v>7658</v>
      </c>
      <c r="R75" s="1">
        <v>13.7</v>
      </c>
      <c r="S75" s="1">
        <v>1218</v>
      </c>
      <c r="T75" s="1">
        <v>0.13722000000000001</v>
      </c>
      <c r="U75" s="1" t="str">
        <f t="shared" si="36"/>
        <v>Rural</v>
      </c>
      <c r="V75" s="5">
        <f t="shared" si="37"/>
        <v>512.14</v>
      </c>
      <c r="W75" s="5">
        <f t="shared" si="38"/>
        <v>0</v>
      </c>
      <c r="X75" s="5"/>
      <c r="Y75" s="5">
        <f t="shared" si="39"/>
        <v>8876</v>
      </c>
      <c r="Z75" s="5">
        <f t="shared" si="40"/>
        <v>0</v>
      </c>
      <c r="AA75" s="10"/>
      <c r="AB75" s="13">
        <f t="shared" si="33"/>
        <v>2851595.52</v>
      </c>
      <c r="AC75" s="13">
        <f t="shared" si="34"/>
        <v>0</v>
      </c>
      <c r="AD75" s="6">
        <v>29139</v>
      </c>
      <c r="AE75" s="6" t="s">
        <v>79</v>
      </c>
      <c r="AF75" s="6" t="s">
        <v>10</v>
      </c>
      <c r="AG75" s="7" t="s">
        <v>275</v>
      </c>
      <c r="AH75" s="7" t="s">
        <v>10</v>
      </c>
      <c r="AI75" s="7" t="s">
        <v>276</v>
      </c>
      <c r="AJ75" s="8">
        <v>12236</v>
      </c>
      <c r="AK75" s="8">
        <v>4</v>
      </c>
      <c r="AL75" t="s">
        <v>166</v>
      </c>
      <c r="BN75">
        <v>1</v>
      </c>
      <c r="BQ75">
        <v>0</v>
      </c>
      <c r="BS75" s="26">
        <f t="shared" si="41"/>
        <v>0</v>
      </c>
      <c r="BT75" s="26">
        <f t="shared" si="42"/>
        <v>0</v>
      </c>
      <c r="BU75" s="26">
        <f t="shared" si="43"/>
        <v>512.14</v>
      </c>
      <c r="BV75" s="26">
        <f t="shared" si="44"/>
        <v>0</v>
      </c>
      <c r="BW75" s="26">
        <f t="shared" si="45"/>
        <v>0</v>
      </c>
      <c r="BX75" s="26">
        <f t="shared" si="46"/>
        <v>0</v>
      </c>
      <c r="BZ75" s="26">
        <f t="shared" si="47"/>
        <v>0</v>
      </c>
      <c r="CA75" s="26">
        <f t="shared" si="48"/>
        <v>0</v>
      </c>
      <c r="CB75" s="26">
        <f t="shared" si="49"/>
        <v>8876</v>
      </c>
      <c r="CC75" s="26">
        <f t="shared" si="50"/>
        <v>0</v>
      </c>
      <c r="CD75" s="26">
        <f t="shared" si="51"/>
        <v>0</v>
      </c>
      <c r="CE75" s="26">
        <f t="shared" si="52"/>
        <v>0</v>
      </c>
    </row>
    <row r="76" spans="1:83" x14ac:dyDescent="0.3">
      <c r="A76" t="str">
        <f t="shared" si="35"/>
        <v>Morgan</v>
      </c>
      <c r="B76" s="2">
        <v>158608</v>
      </c>
      <c r="C76" s="1">
        <v>29</v>
      </c>
      <c r="D76" s="1">
        <v>141</v>
      </c>
      <c r="E76" s="1">
        <v>4909</v>
      </c>
      <c r="F76" s="1">
        <v>1151</v>
      </c>
      <c r="G76" s="1">
        <v>3758</v>
      </c>
      <c r="H76" s="1">
        <v>23.4</v>
      </c>
      <c r="I76" s="5">
        <v>1289.8800000000001</v>
      </c>
      <c r="J76" s="1">
        <v>0.26275999999999999</v>
      </c>
      <c r="K76" s="3">
        <f t="shared" si="32"/>
        <v>8.4660015752165932E-2</v>
      </c>
      <c r="L76" s="2">
        <v>158605</v>
      </c>
      <c r="M76" s="1">
        <v>29</v>
      </c>
      <c r="N76" s="1">
        <v>141</v>
      </c>
      <c r="O76" s="5">
        <v>15236</v>
      </c>
      <c r="P76" s="1">
        <v>2913</v>
      </c>
      <c r="Q76" s="1">
        <v>12323</v>
      </c>
      <c r="R76" s="1">
        <v>19.100000000000001</v>
      </c>
      <c r="S76" s="1">
        <v>2913</v>
      </c>
      <c r="T76" s="1">
        <v>0.19119</v>
      </c>
      <c r="U76" s="1" t="str">
        <f t="shared" si="36"/>
        <v>Rural</v>
      </c>
      <c r="V76" s="5">
        <f t="shared" si="37"/>
        <v>1289.8800000000001</v>
      </c>
      <c r="W76" s="5">
        <f t="shared" si="38"/>
        <v>0</v>
      </c>
      <c r="X76" s="5"/>
      <c r="Y76" s="5">
        <f t="shared" si="39"/>
        <v>15236</v>
      </c>
      <c r="Z76" s="5">
        <f t="shared" si="40"/>
        <v>0</v>
      </c>
      <c r="AA76" s="10"/>
      <c r="AB76" s="13">
        <f t="shared" si="33"/>
        <v>7182051.8400000008</v>
      </c>
      <c r="AC76" s="13">
        <f t="shared" si="34"/>
        <v>0</v>
      </c>
      <c r="AD76" s="6">
        <v>29141</v>
      </c>
      <c r="AE76" s="6" t="s">
        <v>80</v>
      </c>
      <c r="AF76" s="6" t="s">
        <v>10</v>
      </c>
      <c r="AG76" s="7" t="s">
        <v>277</v>
      </c>
      <c r="AH76" s="7" t="s">
        <v>10</v>
      </c>
      <c r="AI76" s="7" t="s">
        <v>278</v>
      </c>
      <c r="AJ76" s="8">
        <v>20565</v>
      </c>
      <c r="AK76" s="8">
        <v>7</v>
      </c>
      <c r="AL76" t="s">
        <v>191</v>
      </c>
      <c r="BQ76">
        <v>1</v>
      </c>
      <c r="BS76" s="26">
        <f t="shared" si="41"/>
        <v>0</v>
      </c>
      <c r="BT76" s="26">
        <f t="shared" si="42"/>
        <v>0</v>
      </c>
      <c r="BU76" s="26">
        <f t="shared" si="43"/>
        <v>0</v>
      </c>
      <c r="BV76" s="26">
        <f t="shared" si="44"/>
        <v>0</v>
      </c>
      <c r="BW76" s="26">
        <f t="shared" si="45"/>
        <v>0</v>
      </c>
      <c r="BX76" s="26">
        <f t="shared" si="46"/>
        <v>1289.8800000000001</v>
      </c>
      <c r="BZ76" s="26">
        <f t="shared" si="47"/>
        <v>0</v>
      </c>
      <c r="CA76" s="26">
        <f t="shared" si="48"/>
        <v>0</v>
      </c>
      <c r="CB76" s="26">
        <f t="shared" si="49"/>
        <v>0</v>
      </c>
      <c r="CC76" s="26">
        <f t="shared" si="50"/>
        <v>0</v>
      </c>
      <c r="CD76" s="26">
        <f t="shared" si="51"/>
        <v>0</v>
      </c>
      <c r="CE76" s="26">
        <f t="shared" si="52"/>
        <v>15236</v>
      </c>
    </row>
    <row r="77" spans="1:83" x14ac:dyDescent="0.3">
      <c r="A77" t="str">
        <f t="shared" si="35"/>
        <v>New Madrid</v>
      </c>
      <c r="B77" s="2">
        <v>158704</v>
      </c>
      <c r="C77" s="1">
        <v>29</v>
      </c>
      <c r="D77" s="1">
        <v>143</v>
      </c>
      <c r="E77" s="1">
        <v>4657</v>
      </c>
      <c r="F77" s="1">
        <v>836</v>
      </c>
      <c r="G77" s="1">
        <v>3821</v>
      </c>
      <c r="H77" s="1">
        <v>18</v>
      </c>
      <c r="I77" s="5">
        <v>936.87</v>
      </c>
      <c r="J77" s="1">
        <v>0.20116999999999999</v>
      </c>
      <c r="K77" s="3">
        <f t="shared" si="32"/>
        <v>6.8705632150190668E-2</v>
      </c>
      <c r="L77" s="2">
        <v>158701</v>
      </c>
      <c r="M77" s="1">
        <v>29</v>
      </c>
      <c r="N77" s="1">
        <v>143</v>
      </c>
      <c r="O77" s="5">
        <v>13636</v>
      </c>
      <c r="P77" s="1">
        <v>1852</v>
      </c>
      <c r="Q77" s="1">
        <v>11784</v>
      </c>
      <c r="R77" s="1">
        <v>13.6</v>
      </c>
      <c r="S77" s="1">
        <v>1852</v>
      </c>
      <c r="T77" s="1">
        <v>0.13582</v>
      </c>
      <c r="U77" s="1" t="str">
        <f t="shared" si="36"/>
        <v>Rural</v>
      </c>
      <c r="V77" s="5">
        <f t="shared" si="37"/>
        <v>936.87</v>
      </c>
      <c r="W77" s="5">
        <f t="shared" si="38"/>
        <v>0</v>
      </c>
      <c r="X77" s="5"/>
      <c r="Y77" s="5">
        <f t="shared" si="39"/>
        <v>13636</v>
      </c>
      <c r="Z77" s="5">
        <f t="shared" si="40"/>
        <v>0</v>
      </c>
      <c r="AA77" s="10"/>
      <c r="AB77" s="13">
        <f t="shared" si="33"/>
        <v>5216492.16</v>
      </c>
      <c r="AC77" s="13">
        <f t="shared" si="34"/>
        <v>0</v>
      </c>
      <c r="AD77" s="6">
        <v>29143</v>
      </c>
      <c r="AE77" s="6" t="s">
        <v>81</v>
      </c>
      <c r="AF77" s="6" t="s">
        <v>10</v>
      </c>
      <c r="AG77" s="7" t="s">
        <v>279</v>
      </c>
      <c r="AH77" s="7" t="s">
        <v>10</v>
      </c>
      <c r="AI77" s="7" t="s">
        <v>280</v>
      </c>
      <c r="AJ77" s="8">
        <v>18956</v>
      </c>
      <c r="AK77" s="8">
        <v>9</v>
      </c>
      <c r="AL77" t="s">
        <v>161</v>
      </c>
      <c r="BP77">
        <v>1</v>
      </c>
      <c r="BQ77">
        <v>0</v>
      </c>
      <c r="BS77" s="26">
        <f t="shared" si="41"/>
        <v>0</v>
      </c>
      <c r="BT77" s="26">
        <f t="shared" si="42"/>
        <v>0</v>
      </c>
      <c r="BU77" s="26">
        <f t="shared" si="43"/>
        <v>0</v>
      </c>
      <c r="BV77" s="26">
        <f t="shared" si="44"/>
        <v>0</v>
      </c>
      <c r="BW77" s="26">
        <f t="shared" si="45"/>
        <v>936.87</v>
      </c>
      <c r="BX77" s="26">
        <f t="shared" si="46"/>
        <v>0</v>
      </c>
      <c r="BZ77" s="26">
        <f t="shared" si="47"/>
        <v>0</v>
      </c>
      <c r="CA77" s="26">
        <f t="shared" si="48"/>
        <v>0</v>
      </c>
      <c r="CB77" s="26">
        <f t="shared" si="49"/>
        <v>0</v>
      </c>
      <c r="CC77" s="26">
        <f t="shared" si="50"/>
        <v>0</v>
      </c>
      <c r="CD77" s="26">
        <f t="shared" si="51"/>
        <v>13636</v>
      </c>
      <c r="CE77" s="26">
        <f t="shared" si="52"/>
        <v>0</v>
      </c>
    </row>
    <row r="78" spans="1:83" x14ac:dyDescent="0.3">
      <c r="A78" t="str">
        <f t="shared" si="35"/>
        <v>Newton</v>
      </c>
      <c r="B78" s="2">
        <v>158800</v>
      </c>
      <c r="C78" s="1">
        <v>29</v>
      </c>
      <c r="D78" s="1">
        <v>145</v>
      </c>
      <c r="E78" s="1">
        <v>10772</v>
      </c>
      <c r="F78" s="1">
        <v>2693</v>
      </c>
      <c r="G78" s="1">
        <v>8079</v>
      </c>
      <c r="H78" s="1">
        <v>25</v>
      </c>
      <c r="I78" s="5">
        <v>3017.93</v>
      </c>
      <c r="J78" s="1">
        <v>0.28016000000000002</v>
      </c>
      <c r="K78" s="3">
        <f t="shared" si="32"/>
        <v>6.4401741320074257E-2</v>
      </c>
      <c r="L78" s="2">
        <v>158797</v>
      </c>
      <c r="M78" s="1">
        <v>29</v>
      </c>
      <c r="N78" s="1">
        <v>145</v>
      </c>
      <c r="O78" s="5">
        <v>46861</v>
      </c>
      <c r="P78" s="1">
        <v>7484</v>
      </c>
      <c r="Q78" s="1">
        <v>39377</v>
      </c>
      <c r="R78" s="1">
        <v>16</v>
      </c>
      <c r="S78" s="1">
        <v>7484</v>
      </c>
      <c r="T78" s="1">
        <v>0.15970999999999999</v>
      </c>
      <c r="U78" s="1" t="str">
        <f t="shared" si="36"/>
        <v>Urban</v>
      </c>
      <c r="V78" s="5">
        <f t="shared" si="37"/>
        <v>0</v>
      </c>
      <c r="W78" s="5">
        <f t="shared" si="38"/>
        <v>3017.93</v>
      </c>
      <c r="X78" s="5"/>
      <c r="Y78" s="5">
        <f t="shared" si="39"/>
        <v>0</v>
      </c>
      <c r="Z78" s="5">
        <f t="shared" si="40"/>
        <v>46861</v>
      </c>
      <c r="AA78" s="10"/>
      <c r="AB78" s="13">
        <f t="shared" si="33"/>
        <v>0</v>
      </c>
      <c r="AC78" s="13">
        <f t="shared" si="34"/>
        <v>16803834.240000002</v>
      </c>
      <c r="AD78" s="6">
        <v>29145</v>
      </c>
      <c r="AE78" s="6" t="s">
        <v>82</v>
      </c>
      <c r="AF78" s="6" t="s">
        <v>10</v>
      </c>
      <c r="AG78" s="7" t="s">
        <v>281</v>
      </c>
      <c r="AH78" s="7" t="s">
        <v>10</v>
      </c>
      <c r="AI78" s="7" t="s">
        <v>282</v>
      </c>
      <c r="AJ78" s="8">
        <v>58114</v>
      </c>
      <c r="AK78" s="8">
        <v>2</v>
      </c>
      <c r="AL78" t="s">
        <v>130</v>
      </c>
      <c r="BQ78">
        <v>1</v>
      </c>
      <c r="BS78" s="26">
        <f t="shared" si="41"/>
        <v>0</v>
      </c>
      <c r="BT78" s="26">
        <f t="shared" si="42"/>
        <v>0</v>
      </c>
      <c r="BU78" s="26">
        <f t="shared" si="43"/>
        <v>0</v>
      </c>
      <c r="BV78" s="26">
        <f t="shared" si="44"/>
        <v>0</v>
      </c>
      <c r="BW78" s="26">
        <f t="shared" si="45"/>
        <v>0</v>
      </c>
      <c r="BX78" s="26">
        <f t="shared" si="46"/>
        <v>3017.93</v>
      </c>
      <c r="BZ78" s="26">
        <f t="shared" si="47"/>
        <v>0</v>
      </c>
      <c r="CA78" s="26">
        <f t="shared" si="48"/>
        <v>0</v>
      </c>
      <c r="CB78" s="26">
        <f t="shared" si="49"/>
        <v>0</v>
      </c>
      <c r="CC78" s="26">
        <f t="shared" si="50"/>
        <v>0</v>
      </c>
      <c r="CD78" s="26">
        <f t="shared" si="51"/>
        <v>0</v>
      </c>
      <c r="CE78" s="26">
        <f t="shared" si="52"/>
        <v>46861</v>
      </c>
    </row>
    <row r="79" spans="1:83" x14ac:dyDescent="0.3">
      <c r="A79" t="str">
        <f t="shared" si="35"/>
        <v>Nodaway</v>
      </c>
      <c r="B79" s="2">
        <v>158896</v>
      </c>
      <c r="C79" s="1">
        <v>29</v>
      </c>
      <c r="D79" s="1">
        <v>147</v>
      </c>
      <c r="E79" s="1">
        <v>4157</v>
      </c>
      <c r="F79" s="1">
        <v>845</v>
      </c>
      <c r="G79" s="1">
        <v>3312</v>
      </c>
      <c r="H79" s="1">
        <v>20.3</v>
      </c>
      <c r="I79" s="5">
        <v>946.96</v>
      </c>
      <c r="J79" s="1">
        <v>0.2278</v>
      </c>
      <c r="K79" s="3">
        <f t="shared" si="32"/>
        <v>6.0792193618796946E-2</v>
      </c>
      <c r="L79" s="2">
        <v>158893</v>
      </c>
      <c r="M79" s="1">
        <v>29</v>
      </c>
      <c r="N79" s="1">
        <v>147</v>
      </c>
      <c r="O79" s="5">
        <v>15577</v>
      </c>
      <c r="P79" s="1">
        <v>1808</v>
      </c>
      <c r="Q79" s="1">
        <v>13769</v>
      </c>
      <c r="R79" s="1">
        <v>11.6</v>
      </c>
      <c r="S79" s="1">
        <v>1808</v>
      </c>
      <c r="T79" s="1">
        <v>0.11607000000000001</v>
      </c>
      <c r="U79" s="1" t="str">
        <f t="shared" si="36"/>
        <v>Rural</v>
      </c>
      <c r="V79" s="5">
        <f t="shared" si="37"/>
        <v>946.96</v>
      </c>
      <c r="W79" s="5">
        <f t="shared" si="38"/>
        <v>0</v>
      </c>
      <c r="X79" s="5"/>
      <c r="Y79" s="5">
        <f t="shared" si="39"/>
        <v>15577</v>
      </c>
      <c r="Z79" s="5">
        <f t="shared" si="40"/>
        <v>0</v>
      </c>
      <c r="AA79" s="10"/>
      <c r="AB79" s="13">
        <f t="shared" si="33"/>
        <v>5272673.28</v>
      </c>
      <c r="AC79" s="13">
        <f t="shared" si="34"/>
        <v>0</v>
      </c>
      <c r="AD79" s="6">
        <v>29147</v>
      </c>
      <c r="AE79" s="6" t="s">
        <v>83</v>
      </c>
      <c r="AF79" s="6" t="s">
        <v>10</v>
      </c>
      <c r="AG79" s="7" t="s">
        <v>283</v>
      </c>
      <c r="AH79" s="7" t="s">
        <v>10</v>
      </c>
      <c r="AI79" s="7" t="s">
        <v>284</v>
      </c>
      <c r="AJ79" s="8">
        <v>23370</v>
      </c>
      <c r="AK79" s="8">
        <v>5</v>
      </c>
      <c r="AL79" t="s">
        <v>136</v>
      </c>
      <c r="BO79">
        <v>1</v>
      </c>
      <c r="BQ79">
        <v>0</v>
      </c>
      <c r="BS79" s="26">
        <f t="shared" si="41"/>
        <v>0</v>
      </c>
      <c r="BT79" s="26">
        <f t="shared" si="42"/>
        <v>0</v>
      </c>
      <c r="BU79" s="26">
        <f t="shared" si="43"/>
        <v>0</v>
      </c>
      <c r="BV79" s="26">
        <f t="shared" si="44"/>
        <v>946.96</v>
      </c>
      <c r="BW79" s="26">
        <f t="shared" si="45"/>
        <v>0</v>
      </c>
      <c r="BX79" s="26">
        <f t="shared" si="46"/>
        <v>0</v>
      </c>
      <c r="BZ79" s="26">
        <f t="shared" si="47"/>
        <v>0</v>
      </c>
      <c r="CA79" s="26">
        <f t="shared" si="48"/>
        <v>0</v>
      </c>
      <c r="CB79" s="26">
        <f t="shared" si="49"/>
        <v>0</v>
      </c>
      <c r="CC79" s="26">
        <f t="shared" si="50"/>
        <v>15577</v>
      </c>
      <c r="CD79" s="26">
        <f t="shared" si="51"/>
        <v>0</v>
      </c>
      <c r="CE79" s="26">
        <f t="shared" si="52"/>
        <v>0</v>
      </c>
    </row>
    <row r="80" spans="1:83" x14ac:dyDescent="0.3">
      <c r="A80" t="str">
        <f t="shared" si="35"/>
        <v>Oregon</v>
      </c>
      <c r="B80" s="2">
        <v>158992</v>
      </c>
      <c r="C80" s="1">
        <v>29</v>
      </c>
      <c r="D80" s="1">
        <v>149</v>
      </c>
      <c r="E80" s="1">
        <v>2855</v>
      </c>
      <c r="F80" s="1">
        <v>522</v>
      </c>
      <c r="G80" s="1">
        <v>2333</v>
      </c>
      <c r="H80" s="1">
        <v>18.3</v>
      </c>
      <c r="I80" s="5">
        <v>584.98</v>
      </c>
      <c r="J80" s="1">
        <v>0.2049</v>
      </c>
      <c r="K80" s="3">
        <f t="shared" si="32"/>
        <v>7.383314401110691E-2</v>
      </c>
      <c r="L80" s="2">
        <v>158989</v>
      </c>
      <c r="M80" s="1">
        <v>29</v>
      </c>
      <c r="N80" s="1">
        <v>149</v>
      </c>
      <c r="O80" s="5">
        <v>7923</v>
      </c>
      <c r="P80" s="1">
        <v>1203</v>
      </c>
      <c r="Q80" s="1">
        <v>6720</v>
      </c>
      <c r="R80" s="1">
        <v>15.2</v>
      </c>
      <c r="S80" s="1">
        <v>1203</v>
      </c>
      <c r="T80" s="1">
        <v>0.15184</v>
      </c>
      <c r="U80" s="1" t="str">
        <f t="shared" si="36"/>
        <v>Rural</v>
      </c>
      <c r="V80" s="5">
        <f t="shared" si="37"/>
        <v>584.98</v>
      </c>
      <c r="W80" s="5">
        <f t="shared" si="38"/>
        <v>0</v>
      </c>
      <c r="X80" s="5"/>
      <c r="Y80" s="5">
        <f t="shared" si="39"/>
        <v>7923</v>
      </c>
      <c r="Z80" s="5">
        <f t="shared" si="40"/>
        <v>0</v>
      </c>
      <c r="AA80" s="10"/>
      <c r="AB80" s="13">
        <f t="shared" si="33"/>
        <v>3257168.6400000006</v>
      </c>
      <c r="AC80" s="13">
        <f t="shared" si="34"/>
        <v>0</v>
      </c>
      <c r="AD80" s="6">
        <v>29149</v>
      </c>
      <c r="AE80" s="6" t="s">
        <v>84</v>
      </c>
      <c r="AF80" s="6" t="s">
        <v>10</v>
      </c>
      <c r="AG80" s="7" t="s">
        <v>285</v>
      </c>
      <c r="AH80" s="7" t="s">
        <v>10</v>
      </c>
      <c r="AI80" s="7" t="s">
        <v>286</v>
      </c>
      <c r="AJ80" s="8">
        <v>10881</v>
      </c>
      <c r="AK80" s="8">
        <v>10</v>
      </c>
      <c r="AL80" t="s">
        <v>133</v>
      </c>
      <c r="BP80">
        <v>1</v>
      </c>
      <c r="BQ80">
        <v>0</v>
      </c>
      <c r="BS80" s="26">
        <f t="shared" si="41"/>
        <v>0</v>
      </c>
      <c r="BT80" s="26">
        <f t="shared" si="42"/>
        <v>0</v>
      </c>
      <c r="BU80" s="26">
        <f t="shared" si="43"/>
        <v>0</v>
      </c>
      <c r="BV80" s="26">
        <f t="shared" si="44"/>
        <v>0</v>
      </c>
      <c r="BW80" s="26">
        <f t="shared" si="45"/>
        <v>584.98</v>
      </c>
      <c r="BX80" s="26">
        <f t="shared" si="46"/>
        <v>0</v>
      </c>
      <c r="BZ80" s="26">
        <f t="shared" si="47"/>
        <v>0</v>
      </c>
      <c r="CA80" s="26">
        <f t="shared" si="48"/>
        <v>0</v>
      </c>
      <c r="CB80" s="26">
        <f t="shared" si="49"/>
        <v>0</v>
      </c>
      <c r="CC80" s="26">
        <f t="shared" si="50"/>
        <v>0</v>
      </c>
      <c r="CD80" s="26">
        <f t="shared" si="51"/>
        <v>7923</v>
      </c>
      <c r="CE80" s="26">
        <f t="shared" si="52"/>
        <v>0</v>
      </c>
    </row>
    <row r="81" spans="1:83" x14ac:dyDescent="0.3">
      <c r="A81" t="str">
        <f t="shared" si="35"/>
        <v>Osage</v>
      </c>
      <c r="B81" s="2">
        <v>159088</v>
      </c>
      <c r="C81" s="1">
        <v>29</v>
      </c>
      <c r="D81" s="1">
        <v>151</v>
      </c>
      <c r="E81" s="1">
        <v>1593</v>
      </c>
      <c r="F81" s="1">
        <v>360</v>
      </c>
      <c r="G81" s="1">
        <v>1233</v>
      </c>
      <c r="H81" s="1">
        <v>22.6</v>
      </c>
      <c r="I81" s="5">
        <v>403.44</v>
      </c>
      <c r="J81" s="1">
        <v>0.25325999999999999</v>
      </c>
      <c r="K81" s="3">
        <f t="shared" si="32"/>
        <v>3.6451029996385977E-2</v>
      </c>
      <c r="L81" s="2">
        <v>159085</v>
      </c>
      <c r="M81" s="1">
        <v>29</v>
      </c>
      <c r="N81" s="1">
        <v>151</v>
      </c>
      <c r="O81" s="5">
        <v>11068</v>
      </c>
      <c r="P81" s="1">
        <v>1168</v>
      </c>
      <c r="Q81" s="1">
        <v>9900</v>
      </c>
      <c r="R81" s="1">
        <v>10.6</v>
      </c>
      <c r="S81" s="1">
        <v>1168</v>
      </c>
      <c r="T81" s="1">
        <v>0.10553</v>
      </c>
      <c r="U81" s="1" t="str">
        <f t="shared" si="36"/>
        <v>Urban</v>
      </c>
      <c r="V81" s="5">
        <f t="shared" si="37"/>
        <v>0</v>
      </c>
      <c r="W81" s="5">
        <f t="shared" si="38"/>
        <v>403.44</v>
      </c>
      <c r="X81" s="5"/>
      <c r="Y81" s="5">
        <f t="shared" si="39"/>
        <v>0</v>
      </c>
      <c r="Z81" s="5">
        <f t="shared" si="40"/>
        <v>11068</v>
      </c>
      <c r="AA81" s="10"/>
      <c r="AB81" s="13">
        <f t="shared" si="33"/>
        <v>0</v>
      </c>
      <c r="AC81" s="13">
        <f t="shared" si="34"/>
        <v>2246353.9199999999</v>
      </c>
      <c r="AD81" s="6">
        <v>29151</v>
      </c>
      <c r="AE81" s="6" t="s">
        <v>85</v>
      </c>
      <c r="AF81" s="6" t="s">
        <v>10</v>
      </c>
      <c r="AG81" s="7" t="s">
        <v>287</v>
      </c>
      <c r="AH81" s="7" t="s">
        <v>10</v>
      </c>
      <c r="AI81" s="7" t="s">
        <v>288</v>
      </c>
      <c r="AJ81" s="8">
        <v>13878</v>
      </c>
      <c r="AK81" s="8">
        <v>2</v>
      </c>
      <c r="AL81" t="s">
        <v>130</v>
      </c>
      <c r="BN81">
        <v>1</v>
      </c>
      <c r="BQ81">
        <v>0</v>
      </c>
      <c r="BS81" s="26">
        <f t="shared" si="41"/>
        <v>0</v>
      </c>
      <c r="BT81" s="26">
        <f t="shared" si="42"/>
        <v>0</v>
      </c>
      <c r="BU81" s="26">
        <f t="shared" si="43"/>
        <v>403.44</v>
      </c>
      <c r="BV81" s="26">
        <f t="shared" si="44"/>
        <v>0</v>
      </c>
      <c r="BW81" s="26">
        <f t="shared" si="45"/>
        <v>0</v>
      </c>
      <c r="BX81" s="26">
        <f t="shared" si="46"/>
        <v>0</v>
      </c>
      <c r="BZ81" s="26">
        <f t="shared" si="47"/>
        <v>0</v>
      </c>
      <c r="CA81" s="26">
        <f t="shared" si="48"/>
        <v>0</v>
      </c>
      <c r="CB81" s="26">
        <f t="shared" si="49"/>
        <v>11068</v>
      </c>
      <c r="CC81" s="26">
        <f t="shared" si="50"/>
        <v>0</v>
      </c>
      <c r="CD81" s="26">
        <f t="shared" si="51"/>
        <v>0</v>
      </c>
      <c r="CE81" s="26">
        <f t="shared" si="52"/>
        <v>0</v>
      </c>
    </row>
    <row r="82" spans="1:83" x14ac:dyDescent="0.3">
      <c r="A82" t="str">
        <f t="shared" si="35"/>
        <v>Ozark</v>
      </c>
      <c r="B82" s="2">
        <v>159184</v>
      </c>
      <c r="C82" s="1">
        <v>29</v>
      </c>
      <c r="D82" s="1">
        <v>153</v>
      </c>
      <c r="E82" s="1">
        <v>2313</v>
      </c>
      <c r="F82" s="1">
        <v>521</v>
      </c>
      <c r="G82" s="1">
        <v>1792</v>
      </c>
      <c r="H82" s="1">
        <v>22.5</v>
      </c>
      <c r="I82" s="5">
        <v>583.86</v>
      </c>
      <c r="J82" s="1">
        <v>0.25242999999999999</v>
      </c>
      <c r="K82" s="3">
        <f t="shared" si="32"/>
        <v>9.2617385786802037E-2</v>
      </c>
      <c r="L82" s="2">
        <v>159181</v>
      </c>
      <c r="M82" s="1">
        <v>29</v>
      </c>
      <c r="N82" s="1">
        <v>153</v>
      </c>
      <c r="O82" s="5">
        <v>6304</v>
      </c>
      <c r="P82" s="1">
        <v>1104</v>
      </c>
      <c r="Q82" s="1">
        <v>5200</v>
      </c>
      <c r="R82" s="1">
        <v>17.5</v>
      </c>
      <c r="S82" s="1">
        <v>1104</v>
      </c>
      <c r="T82" s="1">
        <v>0.17513000000000001</v>
      </c>
      <c r="U82" s="1" t="str">
        <f t="shared" si="36"/>
        <v>Rural</v>
      </c>
      <c r="V82" s="5">
        <f t="shared" si="37"/>
        <v>583.86</v>
      </c>
      <c r="W82" s="5">
        <f t="shared" si="38"/>
        <v>0</v>
      </c>
      <c r="X82" s="5"/>
      <c r="Y82" s="5">
        <f t="shared" si="39"/>
        <v>6304</v>
      </c>
      <c r="Z82" s="5">
        <f t="shared" si="40"/>
        <v>0</v>
      </c>
      <c r="AA82" s="10"/>
      <c r="AB82" s="13">
        <f t="shared" si="33"/>
        <v>3250932.4799999995</v>
      </c>
      <c r="AC82" s="13">
        <f t="shared" si="34"/>
        <v>0</v>
      </c>
      <c r="AD82" s="6">
        <v>29153</v>
      </c>
      <c r="AE82" s="6" t="s">
        <v>86</v>
      </c>
      <c r="AF82" s="6" t="s">
        <v>10</v>
      </c>
      <c r="AG82" s="7" t="s">
        <v>289</v>
      </c>
      <c r="AH82" s="7" t="s">
        <v>10</v>
      </c>
      <c r="AI82" s="7" t="s">
        <v>290</v>
      </c>
      <c r="AJ82" s="8">
        <v>9723</v>
      </c>
      <c r="AK82" s="8">
        <v>10</v>
      </c>
      <c r="AL82" t="s">
        <v>133</v>
      </c>
      <c r="BQ82">
        <v>1</v>
      </c>
      <c r="BS82" s="26">
        <f t="shared" si="41"/>
        <v>0</v>
      </c>
      <c r="BT82" s="26">
        <f t="shared" si="42"/>
        <v>0</v>
      </c>
      <c r="BU82" s="26">
        <f t="shared" si="43"/>
        <v>0</v>
      </c>
      <c r="BV82" s="26">
        <f t="shared" si="44"/>
        <v>0</v>
      </c>
      <c r="BW82" s="26">
        <f t="shared" si="45"/>
        <v>0</v>
      </c>
      <c r="BX82" s="26">
        <f t="shared" si="46"/>
        <v>583.86</v>
      </c>
      <c r="BZ82" s="26">
        <f t="shared" si="47"/>
        <v>0</v>
      </c>
      <c r="CA82" s="26">
        <f t="shared" si="48"/>
        <v>0</v>
      </c>
      <c r="CB82" s="26">
        <f t="shared" si="49"/>
        <v>0</v>
      </c>
      <c r="CC82" s="26">
        <f t="shared" si="50"/>
        <v>0</v>
      </c>
      <c r="CD82" s="26">
        <f t="shared" si="51"/>
        <v>0</v>
      </c>
      <c r="CE82" s="26">
        <f t="shared" si="52"/>
        <v>6304</v>
      </c>
    </row>
    <row r="83" spans="1:83" x14ac:dyDescent="0.3">
      <c r="A83" t="str">
        <f t="shared" si="35"/>
        <v>Pemiscot</v>
      </c>
      <c r="B83" s="2">
        <v>159280</v>
      </c>
      <c r="C83" s="1">
        <v>29</v>
      </c>
      <c r="D83" s="1">
        <v>155</v>
      </c>
      <c r="E83" s="1">
        <v>5385</v>
      </c>
      <c r="F83" s="1">
        <v>795</v>
      </c>
      <c r="G83" s="1">
        <v>4590</v>
      </c>
      <c r="H83" s="1">
        <v>14.8</v>
      </c>
      <c r="I83" s="5">
        <v>890.92</v>
      </c>
      <c r="J83" s="1">
        <v>0.16545000000000001</v>
      </c>
      <c r="K83" s="3">
        <f t="shared" si="32"/>
        <v>6.7709378324973396E-2</v>
      </c>
      <c r="L83" s="2">
        <v>159277</v>
      </c>
      <c r="M83" s="1">
        <v>29</v>
      </c>
      <c r="N83" s="1">
        <v>155</v>
      </c>
      <c r="O83" s="5">
        <v>13158</v>
      </c>
      <c r="P83" s="1">
        <v>1690</v>
      </c>
      <c r="Q83" s="1">
        <v>11468</v>
      </c>
      <c r="R83" s="1">
        <v>12.8</v>
      </c>
      <c r="S83" s="1">
        <v>1690</v>
      </c>
      <c r="T83" s="1">
        <v>0.12844</v>
      </c>
      <c r="U83" s="1" t="str">
        <f t="shared" si="36"/>
        <v>Rural</v>
      </c>
      <c r="V83" s="5">
        <f t="shared" si="37"/>
        <v>890.92</v>
      </c>
      <c r="W83" s="5">
        <f t="shared" si="38"/>
        <v>0</v>
      </c>
      <c r="X83" s="5"/>
      <c r="Y83" s="5">
        <f t="shared" si="39"/>
        <v>13158</v>
      </c>
      <c r="Z83" s="5">
        <f t="shared" si="40"/>
        <v>0</v>
      </c>
      <c r="AA83" s="10"/>
      <c r="AB83" s="13">
        <f t="shared" si="33"/>
        <v>4960642.5600000005</v>
      </c>
      <c r="AC83" s="13">
        <f t="shared" si="34"/>
        <v>0</v>
      </c>
      <c r="AD83" s="6">
        <v>29155</v>
      </c>
      <c r="AE83" s="6" t="s">
        <v>87</v>
      </c>
      <c r="AF83" s="6" t="s">
        <v>10</v>
      </c>
      <c r="AG83" s="7" t="s">
        <v>291</v>
      </c>
      <c r="AH83" s="7" t="s">
        <v>10</v>
      </c>
      <c r="AI83" s="7" t="s">
        <v>292</v>
      </c>
      <c r="AJ83" s="8">
        <v>18296</v>
      </c>
      <c r="AK83" s="8">
        <v>9</v>
      </c>
      <c r="AL83" t="s">
        <v>161</v>
      </c>
      <c r="BP83">
        <v>1</v>
      </c>
      <c r="BQ83">
        <v>0</v>
      </c>
      <c r="BS83" s="26">
        <f t="shared" si="41"/>
        <v>0</v>
      </c>
      <c r="BT83" s="26">
        <f t="shared" si="42"/>
        <v>0</v>
      </c>
      <c r="BU83" s="26">
        <f t="shared" si="43"/>
        <v>0</v>
      </c>
      <c r="BV83" s="26">
        <f t="shared" si="44"/>
        <v>0</v>
      </c>
      <c r="BW83" s="26">
        <f t="shared" si="45"/>
        <v>890.92</v>
      </c>
      <c r="BX83" s="26">
        <f t="shared" si="46"/>
        <v>0</v>
      </c>
      <c r="BZ83" s="26">
        <f t="shared" si="47"/>
        <v>0</v>
      </c>
      <c r="CA83" s="26">
        <f t="shared" si="48"/>
        <v>0</v>
      </c>
      <c r="CB83" s="26">
        <f t="shared" si="49"/>
        <v>0</v>
      </c>
      <c r="CC83" s="26">
        <f t="shared" si="50"/>
        <v>0</v>
      </c>
      <c r="CD83" s="26">
        <f t="shared" si="51"/>
        <v>13158</v>
      </c>
      <c r="CE83" s="26">
        <f t="shared" si="52"/>
        <v>0</v>
      </c>
    </row>
    <row r="84" spans="1:83" x14ac:dyDescent="0.3">
      <c r="A84" t="str">
        <f t="shared" si="35"/>
        <v>Perry</v>
      </c>
      <c r="B84" s="2">
        <v>159376</v>
      </c>
      <c r="C84" s="1">
        <v>29</v>
      </c>
      <c r="D84" s="1">
        <v>157</v>
      </c>
      <c r="E84" s="1">
        <v>2927</v>
      </c>
      <c r="F84" s="1">
        <v>594</v>
      </c>
      <c r="G84" s="1">
        <v>2333</v>
      </c>
      <c r="H84" s="1">
        <v>20.3</v>
      </c>
      <c r="I84" s="5">
        <v>665.67</v>
      </c>
      <c r="J84" s="1">
        <v>0.22742000000000001</v>
      </c>
      <c r="K84" s="3">
        <f t="shared" si="32"/>
        <v>4.278084832904884E-2</v>
      </c>
      <c r="L84" s="2">
        <v>159373</v>
      </c>
      <c r="M84" s="1">
        <v>29</v>
      </c>
      <c r="N84" s="1">
        <v>157</v>
      </c>
      <c r="O84" s="5">
        <v>15560</v>
      </c>
      <c r="P84" s="1">
        <v>1689</v>
      </c>
      <c r="Q84" s="1">
        <v>13871</v>
      </c>
      <c r="R84" s="1">
        <v>10.9</v>
      </c>
      <c r="S84" s="1">
        <v>1689</v>
      </c>
      <c r="T84" s="1">
        <v>0.10854999999999999</v>
      </c>
      <c r="U84" s="1" t="str">
        <f t="shared" si="36"/>
        <v>Rural</v>
      </c>
      <c r="V84" s="5">
        <f t="shared" si="37"/>
        <v>665.67</v>
      </c>
      <c r="W84" s="5">
        <f t="shared" si="38"/>
        <v>0</v>
      </c>
      <c r="X84" s="5"/>
      <c r="Y84" s="5">
        <f t="shared" si="39"/>
        <v>15560</v>
      </c>
      <c r="Z84" s="5">
        <f t="shared" si="40"/>
        <v>0</v>
      </c>
      <c r="AA84" s="10"/>
      <c r="AB84" s="13">
        <f t="shared" si="33"/>
        <v>3706450.56</v>
      </c>
      <c r="AC84" s="13">
        <f t="shared" si="34"/>
        <v>0</v>
      </c>
      <c r="AD84" s="6">
        <v>29157</v>
      </c>
      <c r="AE84" s="6" t="s">
        <v>88</v>
      </c>
      <c r="AF84" s="6" t="s">
        <v>10</v>
      </c>
      <c r="AG84" s="7" t="s">
        <v>293</v>
      </c>
      <c r="AH84" s="7" t="s">
        <v>10</v>
      </c>
      <c r="AI84" s="7" t="s">
        <v>294</v>
      </c>
      <c r="AJ84" s="8">
        <v>18971</v>
      </c>
      <c r="AK84" s="8">
        <v>6</v>
      </c>
      <c r="AL84" t="s">
        <v>139</v>
      </c>
      <c r="BP84">
        <v>1</v>
      </c>
      <c r="BQ84">
        <v>0</v>
      </c>
      <c r="BS84" s="26">
        <f t="shared" si="41"/>
        <v>0</v>
      </c>
      <c r="BT84" s="26">
        <f t="shared" si="42"/>
        <v>0</v>
      </c>
      <c r="BU84" s="26">
        <f t="shared" si="43"/>
        <v>0</v>
      </c>
      <c r="BV84" s="26">
        <f t="shared" si="44"/>
        <v>0</v>
      </c>
      <c r="BW84" s="26">
        <f t="shared" si="45"/>
        <v>665.67</v>
      </c>
      <c r="BX84" s="26">
        <f t="shared" si="46"/>
        <v>0</v>
      </c>
      <c r="BZ84" s="26">
        <f t="shared" si="47"/>
        <v>0</v>
      </c>
      <c r="CA84" s="26">
        <f t="shared" si="48"/>
        <v>0</v>
      </c>
      <c r="CB84" s="26">
        <f t="shared" si="49"/>
        <v>0</v>
      </c>
      <c r="CC84" s="26">
        <f t="shared" si="50"/>
        <v>0</v>
      </c>
      <c r="CD84" s="26">
        <f t="shared" si="51"/>
        <v>15560</v>
      </c>
      <c r="CE84" s="26">
        <f t="shared" si="52"/>
        <v>0</v>
      </c>
    </row>
    <row r="85" spans="1:83" x14ac:dyDescent="0.3">
      <c r="A85" t="str">
        <f t="shared" si="35"/>
        <v>Pettis</v>
      </c>
      <c r="B85" s="2">
        <v>159472</v>
      </c>
      <c r="C85" s="1">
        <v>29</v>
      </c>
      <c r="D85" s="1">
        <v>159</v>
      </c>
      <c r="E85" s="1">
        <v>9409</v>
      </c>
      <c r="F85" s="1">
        <v>2484</v>
      </c>
      <c r="G85" s="1">
        <v>6925</v>
      </c>
      <c r="H85" s="1">
        <v>26.4</v>
      </c>
      <c r="I85" s="5">
        <v>2783.71</v>
      </c>
      <c r="J85" s="1">
        <v>0.29586000000000001</v>
      </c>
      <c r="K85" s="3">
        <f t="shared" si="32"/>
        <v>8.0563482186785523E-2</v>
      </c>
      <c r="L85" s="2">
        <v>159469</v>
      </c>
      <c r="M85" s="1">
        <v>29</v>
      </c>
      <c r="N85" s="1">
        <v>159</v>
      </c>
      <c r="O85" s="5">
        <v>34553</v>
      </c>
      <c r="P85" s="1">
        <v>6006</v>
      </c>
      <c r="Q85" s="1">
        <v>28547</v>
      </c>
      <c r="R85" s="1">
        <v>17.399999999999999</v>
      </c>
      <c r="S85" s="1">
        <v>6006</v>
      </c>
      <c r="T85" s="1">
        <v>0.17382</v>
      </c>
      <c r="U85" s="1" t="str">
        <f t="shared" si="36"/>
        <v>Rural</v>
      </c>
      <c r="V85" s="5">
        <f t="shared" si="37"/>
        <v>2783.71</v>
      </c>
      <c r="W85" s="5">
        <f t="shared" si="38"/>
        <v>0</v>
      </c>
      <c r="X85" s="5"/>
      <c r="Y85" s="5">
        <f t="shared" si="39"/>
        <v>34553</v>
      </c>
      <c r="Z85" s="5">
        <f t="shared" si="40"/>
        <v>0</v>
      </c>
      <c r="AA85" s="10"/>
      <c r="AB85" s="13">
        <f t="shared" si="33"/>
        <v>15499697.279999999</v>
      </c>
      <c r="AC85" s="13">
        <f t="shared" si="34"/>
        <v>0</v>
      </c>
      <c r="AD85" s="6">
        <v>29159</v>
      </c>
      <c r="AE85" s="6" t="s">
        <v>89</v>
      </c>
      <c r="AF85" s="6" t="s">
        <v>10</v>
      </c>
      <c r="AG85" s="7" t="s">
        <v>295</v>
      </c>
      <c r="AH85" s="7" t="s">
        <v>10</v>
      </c>
      <c r="AI85" s="7" t="s">
        <v>296</v>
      </c>
      <c r="AJ85" s="8">
        <v>42201</v>
      </c>
      <c r="AK85" s="8">
        <v>3</v>
      </c>
      <c r="AL85" t="s">
        <v>237</v>
      </c>
      <c r="BO85">
        <v>1</v>
      </c>
      <c r="BQ85">
        <v>0</v>
      </c>
      <c r="BS85" s="26">
        <f t="shared" si="41"/>
        <v>0</v>
      </c>
      <c r="BT85" s="26">
        <f t="shared" si="42"/>
        <v>0</v>
      </c>
      <c r="BU85" s="26">
        <f t="shared" si="43"/>
        <v>0</v>
      </c>
      <c r="BV85" s="26">
        <f t="shared" si="44"/>
        <v>2783.71</v>
      </c>
      <c r="BW85" s="26">
        <f t="shared" si="45"/>
        <v>0</v>
      </c>
      <c r="BX85" s="26">
        <f t="shared" si="46"/>
        <v>0</v>
      </c>
      <c r="BZ85" s="26">
        <f t="shared" si="47"/>
        <v>0</v>
      </c>
      <c r="CA85" s="26">
        <f t="shared" si="48"/>
        <v>0</v>
      </c>
      <c r="CB85" s="26">
        <f t="shared" si="49"/>
        <v>0</v>
      </c>
      <c r="CC85" s="26">
        <f t="shared" si="50"/>
        <v>34553</v>
      </c>
      <c r="CD85" s="26">
        <f t="shared" si="51"/>
        <v>0</v>
      </c>
      <c r="CE85" s="26">
        <f t="shared" si="52"/>
        <v>0</v>
      </c>
    </row>
    <row r="86" spans="1:83" x14ac:dyDescent="0.3">
      <c r="A86" t="str">
        <f t="shared" si="35"/>
        <v>Phelps</v>
      </c>
      <c r="B86" s="2">
        <v>159568</v>
      </c>
      <c r="C86" s="1">
        <v>29</v>
      </c>
      <c r="D86" s="1">
        <v>161</v>
      </c>
      <c r="E86" s="1">
        <v>9458</v>
      </c>
      <c r="F86" s="1">
        <v>2349</v>
      </c>
      <c r="G86" s="1">
        <v>7109</v>
      </c>
      <c r="H86" s="1">
        <v>24.8</v>
      </c>
      <c r="I86" s="5">
        <v>2632.42</v>
      </c>
      <c r="J86" s="1">
        <v>0.27833000000000002</v>
      </c>
      <c r="K86" s="3">
        <f t="shared" si="32"/>
        <v>7.601339840027721E-2</v>
      </c>
      <c r="L86" s="2">
        <v>159565</v>
      </c>
      <c r="M86" s="1">
        <v>29</v>
      </c>
      <c r="N86" s="1">
        <v>161</v>
      </c>
      <c r="O86" s="5">
        <v>34631</v>
      </c>
      <c r="P86" s="1">
        <v>5244</v>
      </c>
      <c r="Q86" s="1">
        <v>29387</v>
      </c>
      <c r="R86" s="1">
        <v>15.1</v>
      </c>
      <c r="S86" s="1">
        <v>5244</v>
      </c>
      <c r="T86" s="1">
        <v>0.15143000000000001</v>
      </c>
      <c r="U86" s="1" t="str">
        <f t="shared" si="36"/>
        <v>Rural</v>
      </c>
      <c r="V86" s="5">
        <f t="shared" si="37"/>
        <v>2632.42</v>
      </c>
      <c r="W86" s="5">
        <f t="shared" si="38"/>
        <v>0</v>
      </c>
      <c r="X86" s="5"/>
      <c r="Y86" s="5">
        <f t="shared" si="39"/>
        <v>34631</v>
      </c>
      <c r="Z86" s="5">
        <f t="shared" si="40"/>
        <v>0</v>
      </c>
      <c r="AA86" s="10"/>
      <c r="AB86" s="13">
        <f t="shared" si="33"/>
        <v>14657314.560000002</v>
      </c>
      <c r="AC86" s="13">
        <f t="shared" si="34"/>
        <v>0</v>
      </c>
      <c r="AD86" s="6">
        <v>29161</v>
      </c>
      <c r="AE86" s="6" t="s">
        <v>90</v>
      </c>
      <c r="AF86" s="6" t="s">
        <v>10</v>
      </c>
      <c r="AG86" s="7" t="s">
        <v>297</v>
      </c>
      <c r="AH86" s="7" t="s">
        <v>10</v>
      </c>
      <c r="AI86" s="7" t="s">
        <v>298</v>
      </c>
      <c r="AJ86" s="8">
        <v>45156</v>
      </c>
      <c r="AK86" s="8">
        <v>8</v>
      </c>
      <c r="AL86" t="s">
        <v>127</v>
      </c>
      <c r="BP86">
        <v>1</v>
      </c>
      <c r="BQ86">
        <v>0</v>
      </c>
      <c r="BS86" s="26">
        <f t="shared" si="41"/>
        <v>0</v>
      </c>
      <c r="BT86" s="26">
        <f t="shared" si="42"/>
        <v>0</v>
      </c>
      <c r="BU86" s="26">
        <f t="shared" si="43"/>
        <v>0</v>
      </c>
      <c r="BV86" s="26">
        <f t="shared" si="44"/>
        <v>0</v>
      </c>
      <c r="BW86" s="26">
        <f t="shared" si="45"/>
        <v>2632.42</v>
      </c>
      <c r="BX86" s="26">
        <f t="shared" si="46"/>
        <v>0</v>
      </c>
      <c r="BZ86" s="26">
        <f t="shared" si="47"/>
        <v>0</v>
      </c>
      <c r="CA86" s="26">
        <f t="shared" si="48"/>
        <v>0</v>
      </c>
      <c r="CB86" s="26">
        <f t="shared" si="49"/>
        <v>0</v>
      </c>
      <c r="CC86" s="26">
        <f t="shared" si="50"/>
        <v>0</v>
      </c>
      <c r="CD86" s="26">
        <f t="shared" si="51"/>
        <v>34631</v>
      </c>
      <c r="CE86" s="26">
        <f t="shared" si="52"/>
        <v>0</v>
      </c>
    </row>
    <row r="87" spans="1:83" x14ac:dyDescent="0.3">
      <c r="A87" t="str">
        <f t="shared" si="35"/>
        <v>Pike</v>
      </c>
      <c r="B87" s="2">
        <v>159664</v>
      </c>
      <c r="C87" s="1">
        <v>29</v>
      </c>
      <c r="D87" s="1">
        <v>163</v>
      </c>
      <c r="E87" s="1">
        <v>3206</v>
      </c>
      <c r="F87" s="1">
        <v>614</v>
      </c>
      <c r="G87" s="1">
        <v>2592</v>
      </c>
      <c r="H87" s="1">
        <v>19.2</v>
      </c>
      <c r="I87" s="5">
        <v>688.08</v>
      </c>
      <c r="J87" s="1">
        <v>0.21462000000000001</v>
      </c>
      <c r="K87" s="3">
        <f t="shared" si="32"/>
        <v>5.2726436781609196E-2</v>
      </c>
      <c r="L87" s="2">
        <v>159661</v>
      </c>
      <c r="M87" s="1">
        <v>29</v>
      </c>
      <c r="N87" s="1">
        <v>163</v>
      </c>
      <c r="O87" s="5">
        <v>13050</v>
      </c>
      <c r="P87" s="1">
        <v>1652</v>
      </c>
      <c r="Q87" s="1">
        <v>11398</v>
      </c>
      <c r="R87" s="1">
        <v>12.7</v>
      </c>
      <c r="S87" s="1">
        <v>1652</v>
      </c>
      <c r="T87" s="1">
        <v>0.12659000000000001</v>
      </c>
      <c r="U87" s="1" t="str">
        <f t="shared" si="36"/>
        <v>Rural</v>
      </c>
      <c r="V87" s="5">
        <f t="shared" si="37"/>
        <v>688.08</v>
      </c>
      <c r="W87" s="5">
        <f t="shared" si="38"/>
        <v>0</v>
      </c>
      <c r="X87" s="5"/>
      <c r="Y87" s="5">
        <f t="shared" si="39"/>
        <v>13050</v>
      </c>
      <c r="Z87" s="5">
        <f t="shared" si="40"/>
        <v>0</v>
      </c>
      <c r="AA87" s="10"/>
      <c r="AB87" s="13">
        <f t="shared" si="33"/>
        <v>3831229.44</v>
      </c>
      <c r="AC87" s="13">
        <f t="shared" si="34"/>
        <v>0</v>
      </c>
      <c r="AD87" s="6">
        <v>29163</v>
      </c>
      <c r="AE87" s="6" t="s">
        <v>91</v>
      </c>
      <c r="AF87" s="6" t="s">
        <v>10</v>
      </c>
      <c r="AG87" s="7" t="s">
        <v>299</v>
      </c>
      <c r="AH87" s="7" t="s">
        <v>10</v>
      </c>
      <c r="AI87" s="7" t="s">
        <v>300</v>
      </c>
      <c r="AJ87" s="8">
        <v>18516</v>
      </c>
      <c r="AK87" s="8">
        <v>4</v>
      </c>
      <c r="AL87" t="s">
        <v>166</v>
      </c>
      <c r="BN87">
        <v>1</v>
      </c>
      <c r="BQ87">
        <v>0</v>
      </c>
      <c r="BS87" s="26">
        <f t="shared" si="41"/>
        <v>0</v>
      </c>
      <c r="BT87" s="26">
        <f t="shared" si="42"/>
        <v>0</v>
      </c>
      <c r="BU87" s="26">
        <f t="shared" si="43"/>
        <v>688.08</v>
      </c>
      <c r="BV87" s="26">
        <f t="shared" si="44"/>
        <v>0</v>
      </c>
      <c r="BW87" s="26">
        <f t="shared" si="45"/>
        <v>0</v>
      </c>
      <c r="BX87" s="26">
        <f t="shared" si="46"/>
        <v>0</v>
      </c>
      <c r="BZ87" s="26">
        <f t="shared" si="47"/>
        <v>0</v>
      </c>
      <c r="CA87" s="26">
        <f t="shared" si="48"/>
        <v>0</v>
      </c>
      <c r="CB87" s="26">
        <f t="shared" si="49"/>
        <v>13050</v>
      </c>
      <c r="CC87" s="26">
        <f t="shared" si="50"/>
        <v>0</v>
      </c>
      <c r="CD87" s="26">
        <f t="shared" si="51"/>
        <v>0</v>
      </c>
      <c r="CE87" s="26">
        <f t="shared" si="52"/>
        <v>0</v>
      </c>
    </row>
    <row r="88" spans="1:83" x14ac:dyDescent="0.3">
      <c r="A88" t="str">
        <f t="shared" si="35"/>
        <v>Platte</v>
      </c>
      <c r="B88" s="2">
        <v>159760</v>
      </c>
      <c r="C88" s="1">
        <v>29</v>
      </c>
      <c r="D88" s="1">
        <v>165</v>
      </c>
      <c r="E88" s="1">
        <v>8623</v>
      </c>
      <c r="F88" s="1">
        <v>1907</v>
      </c>
      <c r="G88" s="1">
        <v>6716</v>
      </c>
      <c r="H88" s="1">
        <v>22.1</v>
      </c>
      <c r="I88" s="5">
        <v>2137.09</v>
      </c>
      <c r="J88" s="1">
        <v>0.24784</v>
      </c>
      <c r="K88" s="3">
        <f t="shared" si="32"/>
        <v>2.4288149655070521E-2</v>
      </c>
      <c r="L88" s="2">
        <v>159757</v>
      </c>
      <c r="M88" s="1">
        <v>29</v>
      </c>
      <c r="N88" s="1">
        <v>165</v>
      </c>
      <c r="O88" s="5">
        <v>87989</v>
      </c>
      <c r="P88" s="1">
        <v>6593</v>
      </c>
      <c r="Q88" s="1">
        <v>81396</v>
      </c>
      <c r="R88" s="1">
        <v>7.5</v>
      </c>
      <c r="S88" s="1">
        <v>6593</v>
      </c>
      <c r="T88" s="1">
        <v>7.4929999999999997E-2</v>
      </c>
      <c r="U88" s="1" t="str">
        <f t="shared" si="36"/>
        <v>Urban</v>
      </c>
      <c r="V88" s="5">
        <f t="shared" si="37"/>
        <v>0</v>
      </c>
      <c r="W88" s="5">
        <f t="shared" si="38"/>
        <v>2137.09</v>
      </c>
      <c r="X88" s="5"/>
      <c r="Y88" s="5">
        <f t="shared" si="39"/>
        <v>0</v>
      </c>
      <c r="Z88" s="5">
        <f t="shared" si="40"/>
        <v>87989</v>
      </c>
      <c r="AA88" s="10"/>
      <c r="AB88" s="13">
        <f t="shared" si="33"/>
        <v>0</v>
      </c>
      <c r="AC88" s="13">
        <f t="shared" si="34"/>
        <v>11899317.120000001</v>
      </c>
      <c r="AD88" s="6">
        <v>29165</v>
      </c>
      <c r="AE88" s="6" t="s">
        <v>92</v>
      </c>
      <c r="AF88" s="6" t="s">
        <v>10</v>
      </c>
      <c r="AG88" s="7" t="s">
        <v>301</v>
      </c>
      <c r="AH88" s="7" t="s">
        <v>10</v>
      </c>
      <c r="AI88" s="7" t="s">
        <v>302</v>
      </c>
      <c r="AJ88" s="8">
        <v>89322</v>
      </c>
      <c r="AK88" s="8">
        <v>1</v>
      </c>
      <c r="AL88" t="s">
        <v>144</v>
      </c>
      <c r="BL88">
        <v>1</v>
      </c>
      <c r="BQ88">
        <v>0</v>
      </c>
      <c r="BS88" s="26">
        <f t="shared" si="41"/>
        <v>2137.09</v>
      </c>
      <c r="BT88" s="26">
        <f t="shared" si="42"/>
        <v>0</v>
      </c>
      <c r="BU88" s="26">
        <f t="shared" si="43"/>
        <v>0</v>
      </c>
      <c r="BV88" s="26">
        <f t="shared" si="44"/>
        <v>0</v>
      </c>
      <c r="BW88" s="26">
        <f t="shared" si="45"/>
        <v>0</v>
      </c>
      <c r="BX88" s="26">
        <f t="shared" si="46"/>
        <v>0</v>
      </c>
      <c r="BZ88" s="26">
        <f t="shared" si="47"/>
        <v>87989</v>
      </c>
      <c r="CA88" s="26">
        <f t="shared" si="48"/>
        <v>0</v>
      </c>
      <c r="CB88" s="26">
        <f t="shared" si="49"/>
        <v>0</v>
      </c>
      <c r="CC88" s="26">
        <f t="shared" si="50"/>
        <v>0</v>
      </c>
      <c r="CD88" s="26">
        <f t="shared" si="51"/>
        <v>0</v>
      </c>
      <c r="CE88" s="26">
        <f t="shared" si="52"/>
        <v>0</v>
      </c>
    </row>
    <row r="89" spans="1:83" x14ac:dyDescent="0.3">
      <c r="A89" t="str">
        <f t="shared" si="35"/>
        <v>Polk</v>
      </c>
      <c r="B89" s="2">
        <v>159856</v>
      </c>
      <c r="C89" s="1">
        <v>29</v>
      </c>
      <c r="D89" s="1">
        <v>167</v>
      </c>
      <c r="E89" s="1">
        <v>6868</v>
      </c>
      <c r="F89" s="1">
        <v>1367</v>
      </c>
      <c r="G89" s="1">
        <v>5501</v>
      </c>
      <c r="H89" s="1">
        <v>19.899999999999999</v>
      </c>
      <c r="I89" s="5">
        <v>1531.94</v>
      </c>
      <c r="J89" s="1">
        <v>0.22305</v>
      </c>
      <c r="K89" s="3">
        <f t="shared" si="32"/>
        <v>6.1123568607110088E-2</v>
      </c>
      <c r="L89" s="2">
        <v>159853</v>
      </c>
      <c r="M89" s="1">
        <v>29</v>
      </c>
      <c r="N89" s="1">
        <v>167</v>
      </c>
      <c r="O89" s="5">
        <v>25063</v>
      </c>
      <c r="P89" s="1">
        <v>3462</v>
      </c>
      <c r="Q89" s="1">
        <v>21601</v>
      </c>
      <c r="R89" s="1">
        <v>13.8</v>
      </c>
      <c r="S89" s="1">
        <v>3462</v>
      </c>
      <c r="T89" s="1">
        <v>0.13813</v>
      </c>
      <c r="U89" s="1" t="str">
        <f t="shared" si="36"/>
        <v>Urban</v>
      </c>
      <c r="V89" s="5">
        <f t="shared" si="37"/>
        <v>0</v>
      </c>
      <c r="W89" s="5">
        <f t="shared" si="38"/>
        <v>1531.94</v>
      </c>
      <c r="X89" s="5"/>
      <c r="Y89" s="5">
        <f t="shared" si="39"/>
        <v>0</v>
      </c>
      <c r="Z89" s="5">
        <f t="shared" si="40"/>
        <v>25063</v>
      </c>
      <c r="AA89" s="10"/>
      <c r="AB89" s="13">
        <f t="shared" si="33"/>
        <v>0</v>
      </c>
      <c r="AC89" s="13">
        <f t="shared" si="34"/>
        <v>8529841.9199999999</v>
      </c>
      <c r="AD89" s="6">
        <v>29167</v>
      </c>
      <c r="AE89" s="6" t="s">
        <v>93</v>
      </c>
      <c r="AF89" s="6" t="s">
        <v>10</v>
      </c>
      <c r="AG89" s="7" t="s">
        <v>303</v>
      </c>
      <c r="AH89" s="7" t="s">
        <v>10</v>
      </c>
      <c r="AI89" s="7" t="s">
        <v>304</v>
      </c>
      <c r="AJ89" s="8">
        <v>31137</v>
      </c>
      <c r="AK89" s="8">
        <v>2</v>
      </c>
      <c r="AL89" t="s">
        <v>130</v>
      </c>
      <c r="BQ89">
        <v>1</v>
      </c>
      <c r="BS89" s="26">
        <f t="shared" si="41"/>
        <v>0</v>
      </c>
      <c r="BT89" s="26">
        <f t="shared" si="42"/>
        <v>0</v>
      </c>
      <c r="BU89" s="26">
        <f t="shared" si="43"/>
        <v>0</v>
      </c>
      <c r="BV89" s="26">
        <f t="shared" si="44"/>
        <v>0</v>
      </c>
      <c r="BW89" s="26">
        <f t="shared" si="45"/>
        <v>0</v>
      </c>
      <c r="BX89" s="26">
        <f t="shared" si="46"/>
        <v>1531.94</v>
      </c>
      <c r="BZ89" s="26">
        <f t="shared" si="47"/>
        <v>0</v>
      </c>
      <c r="CA89" s="26">
        <f t="shared" si="48"/>
        <v>0</v>
      </c>
      <c r="CB89" s="26">
        <f t="shared" si="49"/>
        <v>0</v>
      </c>
      <c r="CC89" s="26">
        <f t="shared" si="50"/>
        <v>0</v>
      </c>
      <c r="CD89" s="26">
        <f t="shared" si="51"/>
        <v>0</v>
      </c>
      <c r="CE89" s="26">
        <f t="shared" si="52"/>
        <v>25063</v>
      </c>
    </row>
    <row r="90" spans="1:83" x14ac:dyDescent="0.3">
      <c r="A90" t="str">
        <f t="shared" si="35"/>
        <v>Pulaski</v>
      </c>
      <c r="B90" s="2">
        <v>159952</v>
      </c>
      <c r="C90" s="1">
        <v>29</v>
      </c>
      <c r="D90" s="1">
        <v>169</v>
      </c>
      <c r="E90" s="1">
        <v>8469</v>
      </c>
      <c r="F90" s="1">
        <v>1406</v>
      </c>
      <c r="G90" s="1">
        <v>7063</v>
      </c>
      <c r="H90" s="1">
        <v>16.600000000000001</v>
      </c>
      <c r="I90" s="5">
        <v>1575.64</v>
      </c>
      <c r="J90" s="1">
        <v>0.18604999999999999</v>
      </c>
      <c r="K90" s="3">
        <f t="shared" si="32"/>
        <v>4.2258220243523041E-2</v>
      </c>
      <c r="L90" s="2">
        <v>159949</v>
      </c>
      <c r="M90" s="1">
        <v>29</v>
      </c>
      <c r="N90" s="1">
        <v>169</v>
      </c>
      <c r="O90" s="5">
        <v>37286</v>
      </c>
      <c r="P90" s="1">
        <v>4013</v>
      </c>
      <c r="Q90" s="1">
        <v>33273</v>
      </c>
      <c r="R90" s="1">
        <v>10.8</v>
      </c>
      <c r="S90" s="1">
        <v>4013</v>
      </c>
      <c r="T90" s="1">
        <v>0.10763</v>
      </c>
      <c r="U90" s="1" t="str">
        <f t="shared" si="36"/>
        <v>Rural</v>
      </c>
      <c r="V90" s="5">
        <f t="shared" si="37"/>
        <v>1575.64</v>
      </c>
      <c r="W90" s="5">
        <f t="shared" si="38"/>
        <v>0</v>
      </c>
      <c r="X90" s="5"/>
      <c r="Y90" s="5">
        <f t="shared" si="39"/>
        <v>37286</v>
      </c>
      <c r="Z90" s="5">
        <f t="shared" si="40"/>
        <v>0</v>
      </c>
      <c r="AA90" s="10"/>
      <c r="AB90" s="13">
        <f t="shared" si="33"/>
        <v>8773163.5200000014</v>
      </c>
      <c r="AC90" s="13">
        <f t="shared" si="34"/>
        <v>0</v>
      </c>
      <c r="AD90" s="6">
        <v>29169</v>
      </c>
      <c r="AE90" s="6" t="s">
        <v>94</v>
      </c>
      <c r="AF90" s="6" t="s">
        <v>10</v>
      </c>
      <c r="AG90" s="7" t="s">
        <v>305</v>
      </c>
      <c r="AH90" s="7" t="s">
        <v>10</v>
      </c>
      <c r="AI90" s="7" t="s">
        <v>306</v>
      </c>
      <c r="AJ90" s="8">
        <v>52274</v>
      </c>
      <c r="AK90" s="8">
        <v>8</v>
      </c>
      <c r="AL90" t="s">
        <v>127</v>
      </c>
      <c r="BP90">
        <v>1</v>
      </c>
      <c r="BQ90">
        <v>0</v>
      </c>
      <c r="BS90" s="26">
        <f t="shared" si="41"/>
        <v>0</v>
      </c>
      <c r="BT90" s="26">
        <f t="shared" si="42"/>
        <v>0</v>
      </c>
      <c r="BU90" s="26">
        <f t="shared" si="43"/>
        <v>0</v>
      </c>
      <c r="BV90" s="26">
        <f t="shared" si="44"/>
        <v>0</v>
      </c>
      <c r="BW90" s="26">
        <f t="shared" si="45"/>
        <v>1575.64</v>
      </c>
      <c r="BX90" s="26">
        <f t="shared" si="46"/>
        <v>0</v>
      </c>
      <c r="BZ90" s="26">
        <f t="shared" si="47"/>
        <v>0</v>
      </c>
      <c r="CA90" s="26">
        <f t="shared" si="48"/>
        <v>0</v>
      </c>
      <c r="CB90" s="26">
        <f t="shared" si="49"/>
        <v>0</v>
      </c>
      <c r="CC90" s="26">
        <f t="shared" si="50"/>
        <v>0</v>
      </c>
      <c r="CD90" s="26">
        <f t="shared" si="51"/>
        <v>37286</v>
      </c>
      <c r="CE90" s="26">
        <f t="shared" si="52"/>
        <v>0</v>
      </c>
    </row>
    <row r="91" spans="1:83" x14ac:dyDescent="0.3">
      <c r="A91" t="str">
        <f t="shared" si="35"/>
        <v>Putnam</v>
      </c>
      <c r="B91" s="2">
        <v>160048</v>
      </c>
      <c r="C91" s="1">
        <v>29</v>
      </c>
      <c r="D91" s="1">
        <v>171</v>
      </c>
      <c r="E91" s="1">
        <v>1044</v>
      </c>
      <c r="F91" s="1">
        <v>225</v>
      </c>
      <c r="G91" s="1">
        <v>819</v>
      </c>
      <c r="H91" s="1">
        <v>21.6</v>
      </c>
      <c r="I91" s="5">
        <v>252.15</v>
      </c>
      <c r="J91" s="1">
        <v>0.24152000000000001</v>
      </c>
      <c r="K91" s="3">
        <f t="shared" si="32"/>
        <v>7.1148419864559817E-2</v>
      </c>
      <c r="L91" s="2">
        <v>160045</v>
      </c>
      <c r="M91" s="1">
        <v>29</v>
      </c>
      <c r="N91" s="1">
        <v>171</v>
      </c>
      <c r="O91" s="5">
        <v>3544</v>
      </c>
      <c r="P91" s="1">
        <v>493</v>
      </c>
      <c r="Q91" s="1">
        <v>3051</v>
      </c>
      <c r="R91" s="1">
        <v>13.9</v>
      </c>
      <c r="S91" s="1">
        <v>493</v>
      </c>
      <c r="T91" s="1">
        <v>0.13911000000000001</v>
      </c>
      <c r="U91" s="1" t="str">
        <f t="shared" si="36"/>
        <v>Rural</v>
      </c>
      <c r="V91" s="5">
        <f t="shared" si="37"/>
        <v>252.15</v>
      </c>
      <c r="W91" s="5">
        <f t="shared" si="38"/>
        <v>0</v>
      </c>
      <c r="X91" s="5"/>
      <c r="Y91" s="5">
        <f t="shared" si="39"/>
        <v>3544</v>
      </c>
      <c r="Z91" s="5">
        <f t="shared" si="40"/>
        <v>0</v>
      </c>
      <c r="AA91" s="10"/>
      <c r="AB91" s="13">
        <f t="shared" si="33"/>
        <v>1403971.2000000002</v>
      </c>
      <c r="AC91" s="13">
        <f t="shared" si="34"/>
        <v>0</v>
      </c>
      <c r="AD91" s="6">
        <v>29171</v>
      </c>
      <c r="AE91" s="6" t="s">
        <v>95</v>
      </c>
      <c r="AF91" s="6" t="s">
        <v>10</v>
      </c>
      <c r="AG91" s="7" t="s">
        <v>307</v>
      </c>
      <c r="AH91" s="7" t="s">
        <v>10</v>
      </c>
      <c r="AI91" s="7" t="s">
        <v>308</v>
      </c>
      <c r="AJ91" s="8">
        <v>4979</v>
      </c>
      <c r="AK91" s="8">
        <v>10</v>
      </c>
      <c r="AL91" t="s">
        <v>133</v>
      </c>
      <c r="BO91">
        <v>1</v>
      </c>
      <c r="BQ91">
        <v>0</v>
      </c>
      <c r="BS91" s="26">
        <f t="shared" si="41"/>
        <v>0</v>
      </c>
      <c r="BT91" s="26">
        <f t="shared" si="42"/>
        <v>0</v>
      </c>
      <c r="BU91" s="26">
        <f t="shared" si="43"/>
        <v>0</v>
      </c>
      <c r="BV91" s="26">
        <f t="shared" si="44"/>
        <v>252.15</v>
      </c>
      <c r="BW91" s="26">
        <f t="shared" si="45"/>
        <v>0</v>
      </c>
      <c r="BX91" s="26">
        <f t="shared" si="46"/>
        <v>0</v>
      </c>
      <c r="BZ91" s="26">
        <f t="shared" si="47"/>
        <v>0</v>
      </c>
      <c r="CA91" s="26">
        <f t="shared" si="48"/>
        <v>0</v>
      </c>
      <c r="CB91" s="26">
        <f t="shared" si="49"/>
        <v>0</v>
      </c>
      <c r="CC91" s="26">
        <f t="shared" si="50"/>
        <v>3544</v>
      </c>
      <c r="CD91" s="26">
        <f t="shared" si="51"/>
        <v>0</v>
      </c>
      <c r="CE91" s="26">
        <f t="shared" si="52"/>
        <v>0</v>
      </c>
    </row>
    <row r="92" spans="1:83" x14ac:dyDescent="0.3">
      <c r="A92" t="str">
        <f t="shared" si="35"/>
        <v>Ralls</v>
      </c>
      <c r="B92" s="2">
        <v>160144</v>
      </c>
      <c r="C92" s="1">
        <v>29</v>
      </c>
      <c r="D92" s="1">
        <v>173</v>
      </c>
      <c r="E92" s="1">
        <v>1417</v>
      </c>
      <c r="F92" s="1">
        <v>333</v>
      </c>
      <c r="G92" s="1">
        <v>1084</v>
      </c>
      <c r="H92" s="1">
        <v>23.5</v>
      </c>
      <c r="I92" s="5">
        <v>373.18</v>
      </c>
      <c r="J92" s="1">
        <v>0.26335999999999998</v>
      </c>
      <c r="K92" s="3">
        <f t="shared" si="32"/>
        <v>4.6881909547738694E-2</v>
      </c>
      <c r="L92" s="2">
        <v>160141</v>
      </c>
      <c r="M92" s="1">
        <v>29</v>
      </c>
      <c r="N92" s="1">
        <v>173</v>
      </c>
      <c r="O92" s="5">
        <v>7960</v>
      </c>
      <c r="P92" s="1">
        <v>936</v>
      </c>
      <c r="Q92" s="1">
        <v>7024</v>
      </c>
      <c r="R92" s="1">
        <v>11.8</v>
      </c>
      <c r="S92" s="1">
        <v>936</v>
      </c>
      <c r="T92" s="1">
        <v>0.11759</v>
      </c>
      <c r="U92" s="1" t="str">
        <f t="shared" si="36"/>
        <v>Rural</v>
      </c>
      <c r="V92" s="5">
        <f t="shared" si="37"/>
        <v>373.18</v>
      </c>
      <c r="W92" s="5">
        <f t="shared" si="38"/>
        <v>0</v>
      </c>
      <c r="X92" s="5"/>
      <c r="Y92" s="5">
        <f t="shared" si="39"/>
        <v>7960</v>
      </c>
      <c r="Z92" s="5">
        <f t="shared" si="40"/>
        <v>0</v>
      </c>
      <c r="AA92" s="10"/>
      <c r="AB92" s="13">
        <f t="shared" si="33"/>
        <v>2077866.2399999998</v>
      </c>
      <c r="AC92" s="13">
        <f t="shared" si="34"/>
        <v>0</v>
      </c>
      <c r="AD92" s="6">
        <v>29173</v>
      </c>
      <c r="AE92" s="6" t="s">
        <v>96</v>
      </c>
      <c r="AF92" s="6" t="s">
        <v>10</v>
      </c>
      <c r="AG92" s="7" t="s">
        <v>309</v>
      </c>
      <c r="AH92" s="7" t="s">
        <v>10</v>
      </c>
      <c r="AI92" s="7" t="s">
        <v>310</v>
      </c>
      <c r="AJ92" s="8">
        <v>10167</v>
      </c>
      <c r="AK92" s="8">
        <v>8</v>
      </c>
      <c r="AL92" t="s">
        <v>127</v>
      </c>
      <c r="BN92">
        <v>1</v>
      </c>
      <c r="BQ92">
        <v>0</v>
      </c>
      <c r="BS92" s="26">
        <f t="shared" si="41"/>
        <v>0</v>
      </c>
      <c r="BT92" s="26">
        <f t="shared" si="42"/>
        <v>0</v>
      </c>
      <c r="BU92" s="26">
        <f t="shared" si="43"/>
        <v>373.18</v>
      </c>
      <c r="BV92" s="26">
        <f t="shared" si="44"/>
        <v>0</v>
      </c>
      <c r="BW92" s="26">
        <f t="shared" si="45"/>
        <v>0</v>
      </c>
      <c r="BX92" s="26">
        <f t="shared" si="46"/>
        <v>0</v>
      </c>
      <c r="BZ92" s="26">
        <f t="shared" si="47"/>
        <v>0</v>
      </c>
      <c r="CA92" s="26">
        <f t="shared" si="48"/>
        <v>0</v>
      </c>
      <c r="CB92" s="26">
        <f t="shared" si="49"/>
        <v>7960</v>
      </c>
      <c r="CC92" s="26">
        <f t="shared" si="50"/>
        <v>0</v>
      </c>
      <c r="CD92" s="26">
        <f t="shared" si="51"/>
        <v>0</v>
      </c>
      <c r="CE92" s="26">
        <f t="shared" si="52"/>
        <v>0</v>
      </c>
    </row>
    <row r="93" spans="1:83" x14ac:dyDescent="0.3">
      <c r="A93" t="str">
        <f t="shared" si="35"/>
        <v>Randolph</v>
      </c>
      <c r="B93" s="2">
        <v>160240</v>
      </c>
      <c r="C93" s="1">
        <v>29</v>
      </c>
      <c r="D93" s="1">
        <v>175</v>
      </c>
      <c r="E93" s="1">
        <v>4872</v>
      </c>
      <c r="F93" s="1">
        <v>904</v>
      </c>
      <c r="G93" s="1">
        <v>3968</v>
      </c>
      <c r="H93" s="1">
        <v>18.600000000000001</v>
      </c>
      <c r="I93" s="5">
        <v>1013.07</v>
      </c>
      <c r="J93" s="1">
        <v>0.20794000000000001</v>
      </c>
      <c r="K93" s="3">
        <f t="shared" si="32"/>
        <v>5.4950640052072036E-2</v>
      </c>
      <c r="L93" s="2">
        <v>160237</v>
      </c>
      <c r="M93" s="1">
        <v>29</v>
      </c>
      <c r="N93" s="1">
        <v>175</v>
      </c>
      <c r="O93" s="5">
        <v>18436</v>
      </c>
      <c r="P93" s="1">
        <v>2255</v>
      </c>
      <c r="Q93" s="1">
        <v>16181</v>
      </c>
      <c r="R93" s="1">
        <v>12.2</v>
      </c>
      <c r="S93" s="1">
        <v>2255</v>
      </c>
      <c r="T93" s="1">
        <v>0.12232</v>
      </c>
      <c r="U93" s="1" t="str">
        <f t="shared" si="36"/>
        <v>Rural</v>
      </c>
      <c r="V93" s="5">
        <f t="shared" si="37"/>
        <v>1013.07</v>
      </c>
      <c r="W93" s="5">
        <f t="shared" si="38"/>
        <v>0</v>
      </c>
      <c r="X93" s="5"/>
      <c r="Y93" s="5">
        <f t="shared" si="39"/>
        <v>18436</v>
      </c>
      <c r="Z93" s="5">
        <f t="shared" si="40"/>
        <v>0</v>
      </c>
      <c r="AA93" s="10"/>
      <c r="AB93" s="13">
        <f t="shared" si="33"/>
        <v>5640773.7600000007</v>
      </c>
      <c r="AC93" s="13">
        <f t="shared" si="34"/>
        <v>0</v>
      </c>
      <c r="AD93" s="6">
        <v>29175</v>
      </c>
      <c r="AE93" s="6" t="s">
        <v>97</v>
      </c>
      <c r="AF93" s="6" t="s">
        <v>10</v>
      </c>
      <c r="AG93" s="7" t="s">
        <v>311</v>
      </c>
      <c r="AH93" s="7" t="s">
        <v>10</v>
      </c>
      <c r="AI93" s="7" t="s">
        <v>312</v>
      </c>
      <c r="AJ93" s="8">
        <v>25414</v>
      </c>
      <c r="AK93" s="8">
        <v>5</v>
      </c>
      <c r="AL93" t="s">
        <v>136</v>
      </c>
      <c r="BN93">
        <v>1</v>
      </c>
      <c r="BQ93">
        <v>0</v>
      </c>
      <c r="BS93" s="26">
        <f t="shared" si="41"/>
        <v>0</v>
      </c>
      <c r="BT93" s="26">
        <f t="shared" si="42"/>
        <v>0</v>
      </c>
      <c r="BU93" s="26">
        <f t="shared" si="43"/>
        <v>1013.07</v>
      </c>
      <c r="BV93" s="26">
        <f t="shared" si="44"/>
        <v>0</v>
      </c>
      <c r="BW93" s="26">
        <f t="shared" si="45"/>
        <v>0</v>
      </c>
      <c r="BX93" s="26">
        <f t="shared" si="46"/>
        <v>0</v>
      </c>
      <c r="BZ93" s="26">
        <f t="shared" si="47"/>
        <v>0</v>
      </c>
      <c r="CA93" s="26">
        <f t="shared" si="48"/>
        <v>0</v>
      </c>
      <c r="CB93" s="26">
        <f t="shared" si="49"/>
        <v>18436</v>
      </c>
      <c r="CC93" s="26">
        <f t="shared" si="50"/>
        <v>0</v>
      </c>
      <c r="CD93" s="26">
        <f t="shared" si="51"/>
        <v>0</v>
      </c>
      <c r="CE93" s="26">
        <f t="shared" si="52"/>
        <v>0</v>
      </c>
    </row>
    <row r="94" spans="1:83" x14ac:dyDescent="0.3">
      <c r="A94" t="str">
        <f t="shared" si="35"/>
        <v>Ray</v>
      </c>
      <c r="B94" s="2">
        <v>160336</v>
      </c>
      <c r="C94" s="1">
        <v>29</v>
      </c>
      <c r="D94" s="1">
        <v>177</v>
      </c>
      <c r="E94" s="1">
        <v>3302</v>
      </c>
      <c r="F94" s="1">
        <v>736</v>
      </c>
      <c r="G94" s="1">
        <v>2566</v>
      </c>
      <c r="H94" s="1">
        <v>22.3</v>
      </c>
      <c r="I94" s="5">
        <v>824.8</v>
      </c>
      <c r="J94" s="1">
        <v>0.24979000000000001</v>
      </c>
      <c r="K94" s="3">
        <f t="shared" si="32"/>
        <v>4.4668291362036282E-2</v>
      </c>
      <c r="L94" s="2">
        <v>160333</v>
      </c>
      <c r="M94" s="1">
        <v>29</v>
      </c>
      <c r="N94" s="1">
        <v>177</v>
      </c>
      <c r="O94" s="5">
        <v>18465</v>
      </c>
      <c r="P94" s="1">
        <v>2309</v>
      </c>
      <c r="Q94" s="1">
        <v>16156</v>
      </c>
      <c r="R94" s="1">
        <v>12.5</v>
      </c>
      <c r="S94" s="1">
        <v>2309</v>
      </c>
      <c r="T94" s="1">
        <v>0.12504999999999999</v>
      </c>
      <c r="U94" s="1" t="str">
        <f t="shared" si="36"/>
        <v>Urban</v>
      </c>
      <c r="V94" s="5">
        <f t="shared" si="37"/>
        <v>0</v>
      </c>
      <c r="W94" s="5">
        <f t="shared" si="38"/>
        <v>824.8</v>
      </c>
      <c r="X94" s="5"/>
      <c r="Y94" s="5">
        <f t="shared" si="39"/>
        <v>0</v>
      </c>
      <c r="Z94" s="5">
        <f t="shared" si="40"/>
        <v>18465</v>
      </c>
      <c r="AA94" s="10"/>
      <c r="AB94" s="13">
        <f t="shared" si="33"/>
        <v>0</v>
      </c>
      <c r="AC94" s="13">
        <f t="shared" si="34"/>
        <v>4592486.3999999994</v>
      </c>
      <c r="AD94" s="6">
        <v>29177</v>
      </c>
      <c r="AE94" s="6" t="s">
        <v>98</v>
      </c>
      <c r="AF94" s="6" t="s">
        <v>10</v>
      </c>
      <c r="AG94" s="7" t="s">
        <v>313</v>
      </c>
      <c r="AH94" s="7" t="s">
        <v>10</v>
      </c>
      <c r="AI94" s="7" t="s">
        <v>314</v>
      </c>
      <c r="AJ94" s="8">
        <v>23494</v>
      </c>
      <c r="AK94" s="8">
        <v>1</v>
      </c>
      <c r="AL94" t="s">
        <v>144</v>
      </c>
      <c r="BO94">
        <v>1</v>
      </c>
      <c r="BQ94">
        <v>0</v>
      </c>
      <c r="BS94" s="26">
        <f t="shared" si="41"/>
        <v>0</v>
      </c>
      <c r="BT94" s="26">
        <f t="shared" si="42"/>
        <v>0</v>
      </c>
      <c r="BU94" s="26">
        <f t="shared" si="43"/>
        <v>0</v>
      </c>
      <c r="BV94" s="26">
        <f t="shared" si="44"/>
        <v>824.8</v>
      </c>
      <c r="BW94" s="26">
        <f t="shared" si="45"/>
        <v>0</v>
      </c>
      <c r="BX94" s="26">
        <f t="shared" si="46"/>
        <v>0</v>
      </c>
      <c r="BZ94" s="26">
        <f t="shared" si="47"/>
        <v>0</v>
      </c>
      <c r="CA94" s="26">
        <f t="shared" si="48"/>
        <v>0</v>
      </c>
      <c r="CB94" s="26">
        <f t="shared" si="49"/>
        <v>0</v>
      </c>
      <c r="CC94" s="26">
        <f t="shared" si="50"/>
        <v>18465</v>
      </c>
      <c r="CD94" s="26">
        <f t="shared" si="51"/>
        <v>0</v>
      </c>
      <c r="CE94" s="26">
        <f t="shared" si="52"/>
        <v>0</v>
      </c>
    </row>
    <row r="95" spans="1:83" x14ac:dyDescent="0.3">
      <c r="A95" t="str">
        <f t="shared" si="35"/>
        <v>Reynolds</v>
      </c>
      <c r="B95" s="2">
        <v>160432</v>
      </c>
      <c r="C95" s="1">
        <v>29</v>
      </c>
      <c r="D95" s="1">
        <v>179</v>
      </c>
      <c r="E95" s="1">
        <v>1466</v>
      </c>
      <c r="F95" s="1">
        <v>300</v>
      </c>
      <c r="G95" s="1">
        <v>1166</v>
      </c>
      <c r="H95" s="1">
        <v>20.5</v>
      </c>
      <c r="I95" s="5">
        <v>336.2</v>
      </c>
      <c r="J95" s="1">
        <v>0.22933000000000001</v>
      </c>
      <c r="K95" s="3">
        <f t="shared" si="32"/>
        <v>7.1760939167556034E-2</v>
      </c>
      <c r="L95" s="2">
        <v>160429</v>
      </c>
      <c r="M95" s="1">
        <v>29</v>
      </c>
      <c r="N95" s="1">
        <v>179</v>
      </c>
      <c r="O95" s="5">
        <v>4685</v>
      </c>
      <c r="P95" s="1">
        <v>705</v>
      </c>
      <c r="Q95" s="1">
        <v>3980</v>
      </c>
      <c r="R95" s="1">
        <v>15</v>
      </c>
      <c r="S95" s="1">
        <v>705</v>
      </c>
      <c r="T95" s="1">
        <v>0.15048</v>
      </c>
      <c r="U95" s="1" t="str">
        <f t="shared" si="36"/>
        <v>Rural</v>
      </c>
      <c r="V95" s="5">
        <f t="shared" si="37"/>
        <v>336.2</v>
      </c>
      <c r="W95" s="5">
        <f t="shared" si="38"/>
        <v>0</v>
      </c>
      <c r="X95" s="5"/>
      <c r="Y95" s="5">
        <f t="shared" si="39"/>
        <v>4685</v>
      </c>
      <c r="Z95" s="5">
        <f t="shared" si="40"/>
        <v>0</v>
      </c>
      <c r="AA95" s="10"/>
      <c r="AB95" s="13">
        <f t="shared" si="33"/>
        <v>1871961.5999999999</v>
      </c>
      <c r="AC95" s="13">
        <f t="shared" si="34"/>
        <v>0</v>
      </c>
      <c r="AD95" s="6">
        <v>29179</v>
      </c>
      <c r="AE95" s="6" t="s">
        <v>99</v>
      </c>
      <c r="AF95" s="6" t="s">
        <v>10</v>
      </c>
      <c r="AG95" s="7" t="s">
        <v>315</v>
      </c>
      <c r="AH95" s="7" t="s">
        <v>10</v>
      </c>
      <c r="AI95" s="7" t="s">
        <v>316</v>
      </c>
      <c r="AJ95" s="8">
        <v>6696</v>
      </c>
      <c r="AK95" s="8">
        <v>12</v>
      </c>
      <c r="AL95" t="s">
        <v>266</v>
      </c>
      <c r="BP95">
        <v>1</v>
      </c>
      <c r="BQ95">
        <v>0</v>
      </c>
      <c r="BS95" s="26">
        <f t="shared" si="41"/>
        <v>0</v>
      </c>
      <c r="BT95" s="26">
        <f t="shared" si="42"/>
        <v>0</v>
      </c>
      <c r="BU95" s="26">
        <f t="shared" si="43"/>
        <v>0</v>
      </c>
      <c r="BV95" s="26">
        <f t="shared" si="44"/>
        <v>0</v>
      </c>
      <c r="BW95" s="26">
        <f t="shared" si="45"/>
        <v>336.2</v>
      </c>
      <c r="BX95" s="26">
        <f t="shared" si="46"/>
        <v>0</v>
      </c>
      <c r="BZ95" s="26">
        <f t="shared" si="47"/>
        <v>0</v>
      </c>
      <c r="CA95" s="26">
        <f t="shared" si="48"/>
        <v>0</v>
      </c>
      <c r="CB95" s="26">
        <f t="shared" si="49"/>
        <v>0</v>
      </c>
      <c r="CC95" s="26">
        <f t="shared" si="50"/>
        <v>0</v>
      </c>
      <c r="CD95" s="26">
        <f t="shared" si="51"/>
        <v>4685</v>
      </c>
      <c r="CE95" s="26">
        <f t="shared" si="52"/>
        <v>0</v>
      </c>
    </row>
    <row r="96" spans="1:83" x14ac:dyDescent="0.3">
      <c r="A96" t="str">
        <f t="shared" si="35"/>
        <v>Ripley</v>
      </c>
      <c r="B96" s="2">
        <v>160528</v>
      </c>
      <c r="C96" s="1">
        <v>29</v>
      </c>
      <c r="D96" s="1">
        <v>181</v>
      </c>
      <c r="E96" s="1">
        <v>3803</v>
      </c>
      <c r="F96" s="1">
        <v>768</v>
      </c>
      <c r="G96" s="1">
        <v>3035</v>
      </c>
      <c r="H96" s="1">
        <v>20.2</v>
      </c>
      <c r="I96" s="5">
        <v>860.66</v>
      </c>
      <c r="J96" s="1">
        <v>0.22631000000000001</v>
      </c>
      <c r="K96" s="3">
        <f t="shared" si="32"/>
        <v>8.2210335275575502E-2</v>
      </c>
      <c r="L96" s="2">
        <v>160525</v>
      </c>
      <c r="M96" s="1">
        <v>29</v>
      </c>
      <c r="N96" s="1">
        <v>181</v>
      </c>
      <c r="O96" s="5">
        <v>10469</v>
      </c>
      <c r="P96" s="1">
        <v>1677</v>
      </c>
      <c r="Q96" s="1">
        <v>8792</v>
      </c>
      <c r="R96" s="1">
        <v>16</v>
      </c>
      <c r="S96" s="1">
        <v>1677</v>
      </c>
      <c r="T96" s="1">
        <v>0.16019</v>
      </c>
      <c r="U96" s="1" t="str">
        <f t="shared" si="36"/>
        <v>Rural</v>
      </c>
      <c r="V96" s="5">
        <f t="shared" si="37"/>
        <v>860.66</v>
      </c>
      <c r="W96" s="5">
        <f t="shared" si="38"/>
        <v>0</v>
      </c>
      <c r="X96" s="5"/>
      <c r="Y96" s="5">
        <f t="shared" si="39"/>
        <v>10469</v>
      </c>
      <c r="Z96" s="5">
        <f t="shared" si="40"/>
        <v>0</v>
      </c>
      <c r="AA96" s="10"/>
      <c r="AB96" s="13">
        <f t="shared" si="33"/>
        <v>4792154.88</v>
      </c>
      <c r="AC96" s="13">
        <f t="shared" si="34"/>
        <v>0</v>
      </c>
      <c r="AD96" s="6">
        <v>29181</v>
      </c>
      <c r="AE96" s="6" t="s">
        <v>100</v>
      </c>
      <c r="AF96" s="6" t="s">
        <v>10</v>
      </c>
      <c r="AG96" s="7" t="s">
        <v>317</v>
      </c>
      <c r="AH96" s="7" t="s">
        <v>10</v>
      </c>
      <c r="AI96" s="7" t="s">
        <v>318</v>
      </c>
      <c r="AJ96" s="8">
        <v>14100</v>
      </c>
      <c r="AK96" s="8">
        <v>10</v>
      </c>
      <c r="AL96" t="s">
        <v>133</v>
      </c>
      <c r="BP96">
        <v>1</v>
      </c>
      <c r="BQ96">
        <v>0</v>
      </c>
      <c r="BS96" s="26">
        <f t="shared" si="41"/>
        <v>0</v>
      </c>
      <c r="BT96" s="26">
        <f t="shared" si="42"/>
        <v>0</v>
      </c>
      <c r="BU96" s="26">
        <f t="shared" si="43"/>
        <v>0</v>
      </c>
      <c r="BV96" s="26">
        <f t="shared" si="44"/>
        <v>0</v>
      </c>
      <c r="BW96" s="26">
        <f t="shared" si="45"/>
        <v>860.66</v>
      </c>
      <c r="BX96" s="26">
        <f t="shared" si="46"/>
        <v>0</v>
      </c>
      <c r="BZ96" s="26">
        <f t="shared" si="47"/>
        <v>0</v>
      </c>
      <c r="CA96" s="26">
        <f t="shared" si="48"/>
        <v>0</v>
      </c>
      <c r="CB96" s="26">
        <f t="shared" si="49"/>
        <v>0</v>
      </c>
      <c r="CC96" s="26">
        <f t="shared" si="50"/>
        <v>0</v>
      </c>
      <c r="CD96" s="26">
        <f t="shared" si="51"/>
        <v>10469</v>
      </c>
      <c r="CE96" s="26">
        <f t="shared" si="52"/>
        <v>0</v>
      </c>
    </row>
    <row r="97" spans="1:83" x14ac:dyDescent="0.3">
      <c r="A97" t="str">
        <f t="shared" si="35"/>
        <v>St Charles</v>
      </c>
      <c r="B97" s="2">
        <v>160624</v>
      </c>
      <c r="C97" s="1">
        <v>29</v>
      </c>
      <c r="D97" s="1">
        <v>183</v>
      </c>
      <c r="E97" s="1">
        <v>26838</v>
      </c>
      <c r="F97" s="1">
        <v>5330</v>
      </c>
      <c r="G97" s="1">
        <v>21508</v>
      </c>
      <c r="H97" s="1">
        <v>19.899999999999999</v>
      </c>
      <c r="I97" s="5">
        <v>5973.1</v>
      </c>
      <c r="J97" s="1">
        <v>0.22256000000000001</v>
      </c>
      <c r="K97" s="3">
        <f t="shared" si="32"/>
        <v>1.7729119732628099E-2</v>
      </c>
      <c r="L97" s="2">
        <v>160621</v>
      </c>
      <c r="M97" s="1">
        <v>29</v>
      </c>
      <c r="N97" s="1">
        <v>183</v>
      </c>
      <c r="O97" s="5">
        <v>336909</v>
      </c>
      <c r="P97" s="1">
        <v>21441</v>
      </c>
      <c r="Q97" s="1">
        <v>315468</v>
      </c>
      <c r="R97" s="1">
        <v>6.4</v>
      </c>
      <c r="S97" s="1">
        <v>21441</v>
      </c>
      <c r="T97" s="1">
        <v>6.3640000000000002E-2</v>
      </c>
      <c r="U97" s="1" t="str">
        <f t="shared" si="36"/>
        <v>Urban</v>
      </c>
      <c r="V97" s="5">
        <f t="shared" si="37"/>
        <v>0</v>
      </c>
      <c r="W97" s="5">
        <f t="shared" si="38"/>
        <v>5973.1</v>
      </c>
      <c r="X97" s="5"/>
      <c r="Y97" s="5">
        <f t="shared" si="39"/>
        <v>0</v>
      </c>
      <c r="Z97" s="5">
        <f t="shared" si="40"/>
        <v>336909</v>
      </c>
      <c r="AA97" s="10"/>
      <c r="AB97" s="13">
        <f t="shared" si="33"/>
        <v>0</v>
      </c>
      <c r="AC97" s="13">
        <f t="shared" si="34"/>
        <v>33258220.800000004</v>
      </c>
      <c r="AD97" s="6">
        <v>29183</v>
      </c>
      <c r="AE97" s="6" t="s">
        <v>101</v>
      </c>
      <c r="AF97" s="6" t="s">
        <v>10</v>
      </c>
      <c r="AG97" s="7" t="s">
        <v>319</v>
      </c>
      <c r="AH97" s="7" t="s">
        <v>10</v>
      </c>
      <c r="AI97" s="7" t="s">
        <v>320</v>
      </c>
      <c r="AJ97" s="8">
        <v>360485</v>
      </c>
      <c r="AK97" s="8">
        <v>1</v>
      </c>
      <c r="AL97" t="s">
        <v>144</v>
      </c>
      <c r="BM97">
        <v>1</v>
      </c>
      <c r="BQ97">
        <v>0</v>
      </c>
      <c r="BS97" s="26">
        <f t="shared" si="41"/>
        <v>0</v>
      </c>
      <c r="BT97" s="26">
        <f t="shared" si="42"/>
        <v>5973.1</v>
      </c>
      <c r="BU97" s="26">
        <f t="shared" si="43"/>
        <v>0</v>
      </c>
      <c r="BV97" s="26">
        <f t="shared" si="44"/>
        <v>0</v>
      </c>
      <c r="BW97" s="26">
        <f t="shared" si="45"/>
        <v>0</v>
      </c>
      <c r="BX97" s="26">
        <f t="shared" si="46"/>
        <v>0</v>
      </c>
      <c r="BZ97" s="26">
        <f t="shared" si="47"/>
        <v>0</v>
      </c>
      <c r="CA97" s="26">
        <f t="shared" si="48"/>
        <v>336909</v>
      </c>
      <c r="CB97" s="26">
        <f t="shared" si="49"/>
        <v>0</v>
      </c>
      <c r="CC97" s="26">
        <f t="shared" si="50"/>
        <v>0</v>
      </c>
      <c r="CD97" s="26">
        <f t="shared" si="51"/>
        <v>0</v>
      </c>
      <c r="CE97" s="26">
        <f t="shared" si="52"/>
        <v>0</v>
      </c>
    </row>
    <row r="98" spans="1:83" x14ac:dyDescent="0.3">
      <c r="A98" t="str">
        <f t="shared" si="35"/>
        <v>St Clair</v>
      </c>
      <c r="B98" s="2">
        <v>160720</v>
      </c>
      <c r="C98" s="1">
        <v>29</v>
      </c>
      <c r="D98" s="1">
        <v>185</v>
      </c>
      <c r="E98" s="1">
        <v>2073</v>
      </c>
      <c r="F98" s="1">
        <v>460</v>
      </c>
      <c r="G98" s="1">
        <v>1613</v>
      </c>
      <c r="H98" s="1">
        <v>22.2</v>
      </c>
      <c r="I98" s="5">
        <v>515.5</v>
      </c>
      <c r="J98" s="1">
        <v>0.24867</v>
      </c>
      <c r="K98" s="3">
        <f t="shared" si="32"/>
        <v>7.7274771398590916E-2</v>
      </c>
      <c r="L98" s="2">
        <v>160717</v>
      </c>
      <c r="M98" s="1">
        <v>29</v>
      </c>
      <c r="N98" s="1">
        <v>185</v>
      </c>
      <c r="O98" s="5">
        <v>6671</v>
      </c>
      <c r="P98" s="1">
        <v>1094</v>
      </c>
      <c r="Q98" s="1">
        <v>5577</v>
      </c>
      <c r="R98" s="1">
        <v>16.399999999999999</v>
      </c>
      <c r="S98" s="1">
        <v>1094</v>
      </c>
      <c r="T98" s="1">
        <v>0.16399</v>
      </c>
      <c r="U98" s="1" t="str">
        <f t="shared" si="36"/>
        <v>Rural</v>
      </c>
      <c r="V98" s="5">
        <f t="shared" si="37"/>
        <v>515.5</v>
      </c>
      <c r="W98" s="5">
        <f t="shared" si="38"/>
        <v>0</v>
      </c>
      <c r="X98" s="5"/>
      <c r="Y98" s="5">
        <f t="shared" si="39"/>
        <v>6671</v>
      </c>
      <c r="Z98" s="5">
        <f t="shared" si="40"/>
        <v>0</v>
      </c>
      <c r="AA98" s="10"/>
      <c r="AB98" s="13">
        <f t="shared" si="33"/>
        <v>2870304</v>
      </c>
      <c r="AC98" s="13">
        <f t="shared" si="34"/>
        <v>0</v>
      </c>
      <c r="AD98" s="6">
        <v>29185</v>
      </c>
      <c r="AE98" s="6" t="s">
        <v>102</v>
      </c>
      <c r="AF98" s="6" t="s">
        <v>10</v>
      </c>
      <c r="AG98" s="7" t="s">
        <v>321</v>
      </c>
      <c r="AH98" s="7" t="s">
        <v>10</v>
      </c>
      <c r="AI98" s="7" t="s">
        <v>322</v>
      </c>
      <c r="AJ98" s="8">
        <v>9805</v>
      </c>
      <c r="AK98" s="8">
        <v>4</v>
      </c>
      <c r="AL98" t="s">
        <v>166</v>
      </c>
      <c r="BQ98">
        <v>1</v>
      </c>
      <c r="BS98" s="26">
        <f t="shared" si="41"/>
        <v>0</v>
      </c>
      <c r="BT98" s="26">
        <f t="shared" si="42"/>
        <v>0</v>
      </c>
      <c r="BU98" s="26">
        <f t="shared" si="43"/>
        <v>0</v>
      </c>
      <c r="BV98" s="26">
        <f t="shared" si="44"/>
        <v>0</v>
      </c>
      <c r="BW98" s="26">
        <f t="shared" si="45"/>
        <v>0</v>
      </c>
      <c r="BX98" s="26">
        <f t="shared" si="46"/>
        <v>515.5</v>
      </c>
      <c r="BZ98" s="26">
        <f t="shared" si="47"/>
        <v>0</v>
      </c>
      <c r="CA98" s="26">
        <f t="shared" si="48"/>
        <v>0</v>
      </c>
      <c r="CB98" s="26">
        <f t="shared" si="49"/>
        <v>0</v>
      </c>
      <c r="CC98" s="26">
        <f t="shared" si="50"/>
        <v>0</v>
      </c>
      <c r="CD98" s="26">
        <f t="shared" si="51"/>
        <v>0</v>
      </c>
      <c r="CE98" s="26">
        <f t="shared" si="52"/>
        <v>6671</v>
      </c>
    </row>
    <row r="99" spans="1:83" x14ac:dyDescent="0.3">
      <c r="A99" t="str">
        <f t="shared" si="35"/>
        <v>Ste. Genevieve</v>
      </c>
      <c r="B99" s="2">
        <v>160816</v>
      </c>
      <c r="C99" s="1">
        <v>29</v>
      </c>
      <c r="D99" s="1">
        <v>186</v>
      </c>
      <c r="E99" s="1">
        <v>2570</v>
      </c>
      <c r="F99" s="1">
        <v>533</v>
      </c>
      <c r="G99" s="1">
        <v>2037</v>
      </c>
      <c r="H99" s="1">
        <v>20.7</v>
      </c>
      <c r="I99" s="5">
        <v>597.30999999999995</v>
      </c>
      <c r="J99" s="1">
        <v>0.23241999999999999</v>
      </c>
      <c r="K99" s="3">
        <f t="shared" si="32"/>
        <v>4.1890034364261163E-2</v>
      </c>
      <c r="L99" s="2">
        <v>160813</v>
      </c>
      <c r="M99" s="1">
        <v>29</v>
      </c>
      <c r="N99" s="1">
        <v>186</v>
      </c>
      <c r="O99" s="5">
        <v>14259</v>
      </c>
      <c r="P99" s="1">
        <v>1522</v>
      </c>
      <c r="Q99" s="1">
        <v>12737</v>
      </c>
      <c r="R99" s="1">
        <v>10.7</v>
      </c>
      <c r="S99" s="1">
        <v>1522</v>
      </c>
      <c r="T99" s="1">
        <v>0.10674</v>
      </c>
      <c r="U99" s="1" t="str">
        <f t="shared" si="36"/>
        <v>Rural</v>
      </c>
      <c r="V99" s="5">
        <f t="shared" si="37"/>
        <v>597.30999999999995</v>
      </c>
      <c r="W99" s="5">
        <f t="shared" si="38"/>
        <v>0</v>
      </c>
      <c r="X99" s="5"/>
      <c r="Y99" s="5">
        <f t="shared" si="39"/>
        <v>14259</v>
      </c>
      <c r="Z99" s="5">
        <f t="shared" si="40"/>
        <v>0</v>
      </c>
      <c r="AA99" s="10"/>
      <c r="AB99" s="13">
        <f t="shared" si="33"/>
        <v>3325822.0799999996</v>
      </c>
      <c r="AC99" s="13">
        <f t="shared" si="34"/>
        <v>0</v>
      </c>
      <c r="AD99" s="6">
        <v>29186</v>
      </c>
      <c r="AE99" s="6" t="s">
        <v>103</v>
      </c>
      <c r="AF99" s="6" t="s">
        <v>10</v>
      </c>
      <c r="AG99" s="7" t="s">
        <v>323</v>
      </c>
      <c r="AH99" s="7" t="s">
        <v>10</v>
      </c>
      <c r="AI99" s="7" t="s">
        <v>324</v>
      </c>
      <c r="AJ99" s="8">
        <v>18145</v>
      </c>
      <c r="AK99" s="8">
        <v>4</v>
      </c>
      <c r="AL99" t="s">
        <v>166</v>
      </c>
      <c r="BP99">
        <v>1</v>
      </c>
      <c r="BQ99">
        <v>0</v>
      </c>
      <c r="BS99" s="26">
        <f t="shared" si="41"/>
        <v>0</v>
      </c>
      <c r="BT99" s="26">
        <f t="shared" si="42"/>
        <v>0</v>
      </c>
      <c r="BU99" s="26">
        <f t="shared" si="43"/>
        <v>0</v>
      </c>
      <c r="BV99" s="26">
        <f t="shared" si="44"/>
        <v>0</v>
      </c>
      <c r="BW99" s="26">
        <f t="shared" si="45"/>
        <v>597.30999999999995</v>
      </c>
      <c r="BX99" s="26">
        <f t="shared" si="46"/>
        <v>0</v>
      </c>
      <c r="BZ99" s="26">
        <f t="shared" si="47"/>
        <v>0</v>
      </c>
      <c r="CA99" s="26">
        <f t="shared" si="48"/>
        <v>0</v>
      </c>
      <c r="CB99" s="26">
        <f t="shared" si="49"/>
        <v>0</v>
      </c>
      <c r="CC99" s="26">
        <f t="shared" si="50"/>
        <v>0</v>
      </c>
      <c r="CD99" s="26">
        <f t="shared" si="51"/>
        <v>14259</v>
      </c>
      <c r="CE99" s="26">
        <f t="shared" si="52"/>
        <v>0</v>
      </c>
    </row>
    <row r="100" spans="1:83" x14ac:dyDescent="0.3">
      <c r="A100" t="str">
        <f t="shared" si="35"/>
        <v>St Francois</v>
      </c>
      <c r="B100" s="2">
        <v>160912</v>
      </c>
      <c r="C100" s="1">
        <v>29</v>
      </c>
      <c r="D100" s="1">
        <v>187</v>
      </c>
      <c r="E100" s="1">
        <v>12798</v>
      </c>
      <c r="F100" s="1">
        <v>2121</v>
      </c>
      <c r="G100" s="1">
        <v>10677</v>
      </c>
      <c r="H100" s="1">
        <v>16.600000000000001</v>
      </c>
      <c r="I100" s="5">
        <v>2376.91</v>
      </c>
      <c r="J100" s="1">
        <v>0.18573000000000001</v>
      </c>
      <c r="K100" s="3">
        <f t="shared" si="32"/>
        <v>4.8331808292157219E-2</v>
      </c>
      <c r="L100" s="2">
        <v>160909</v>
      </c>
      <c r="M100" s="1">
        <v>29</v>
      </c>
      <c r="N100" s="1">
        <v>187</v>
      </c>
      <c r="O100" s="5">
        <v>49179</v>
      </c>
      <c r="P100" s="1">
        <v>5606</v>
      </c>
      <c r="Q100" s="1">
        <v>43573</v>
      </c>
      <c r="R100" s="1">
        <v>11.4</v>
      </c>
      <c r="S100" s="1">
        <v>5606</v>
      </c>
      <c r="T100" s="1">
        <v>0.11398999999999999</v>
      </c>
      <c r="U100" s="1" t="str">
        <f t="shared" si="36"/>
        <v>Rural</v>
      </c>
      <c r="V100" s="5">
        <f t="shared" si="37"/>
        <v>2376.91</v>
      </c>
      <c r="W100" s="5">
        <f t="shared" si="38"/>
        <v>0</v>
      </c>
      <c r="X100" s="5"/>
      <c r="Y100" s="5">
        <f t="shared" si="39"/>
        <v>49179</v>
      </c>
      <c r="Z100" s="5">
        <f t="shared" si="40"/>
        <v>0</v>
      </c>
      <c r="AA100" s="10"/>
      <c r="AB100" s="13">
        <f t="shared" si="33"/>
        <v>13234634.879999999</v>
      </c>
      <c r="AC100" s="13">
        <f t="shared" si="34"/>
        <v>0</v>
      </c>
      <c r="AD100" s="6">
        <v>29187</v>
      </c>
      <c r="AE100" s="6" t="s">
        <v>104</v>
      </c>
      <c r="AF100" s="6" t="s">
        <v>10</v>
      </c>
      <c r="AG100" s="7" t="s">
        <v>325</v>
      </c>
      <c r="AH100" s="7" t="s">
        <v>10</v>
      </c>
      <c r="AI100" s="7" t="s">
        <v>326</v>
      </c>
      <c r="AJ100" s="8">
        <v>65359</v>
      </c>
      <c r="AK100" s="8">
        <v>3</v>
      </c>
      <c r="AL100" t="s">
        <v>237</v>
      </c>
      <c r="BP100">
        <v>1</v>
      </c>
      <c r="BQ100">
        <v>0</v>
      </c>
      <c r="BS100" s="26">
        <f t="shared" si="41"/>
        <v>0</v>
      </c>
      <c r="BT100" s="26">
        <f t="shared" si="42"/>
        <v>0</v>
      </c>
      <c r="BU100" s="26">
        <f t="shared" si="43"/>
        <v>0</v>
      </c>
      <c r="BV100" s="26">
        <f t="shared" si="44"/>
        <v>0</v>
      </c>
      <c r="BW100" s="26">
        <f t="shared" si="45"/>
        <v>2376.91</v>
      </c>
      <c r="BX100" s="26">
        <f t="shared" si="46"/>
        <v>0</v>
      </c>
      <c r="BZ100" s="26">
        <f t="shared" si="47"/>
        <v>0</v>
      </c>
      <c r="CA100" s="26">
        <f t="shared" si="48"/>
        <v>0</v>
      </c>
      <c r="CB100" s="26">
        <f t="shared" si="49"/>
        <v>0</v>
      </c>
      <c r="CC100" s="26">
        <f t="shared" si="50"/>
        <v>0</v>
      </c>
      <c r="CD100" s="26">
        <f t="shared" si="51"/>
        <v>49179</v>
      </c>
      <c r="CE100" s="26">
        <f t="shared" si="52"/>
        <v>0</v>
      </c>
    </row>
    <row r="101" spans="1:83" x14ac:dyDescent="0.3">
      <c r="A101" t="str">
        <f t="shared" si="35"/>
        <v>St Louis</v>
      </c>
      <c r="B101" s="2">
        <v>161008</v>
      </c>
      <c r="C101" s="1">
        <v>29</v>
      </c>
      <c r="D101" s="1">
        <v>189</v>
      </c>
      <c r="E101" s="1">
        <v>112036</v>
      </c>
      <c r="F101" s="1">
        <v>21161</v>
      </c>
      <c r="G101" s="1">
        <v>90875</v>
      </c>
      <c r="H101" s="1">
        <v>18.899999999999999</v>
      </c>
      <c r="I101" s="5">
        <v>23714.23</v>
      </c>
      <c r="J101" s="1">
        <v>0.21167</v>
      </c>
      <c r="K101" s="3">
        <f t="shared" si="32"/>
        <v>2.9395279248725727E-2</v>
      </c>
      <c r="L101" s="2">
        <v>161005</v>
      </c>
      <c r="M101" s="1">
        <v>29</v>
      </c>
      <c r="N101" s="1">
        <v>189</v>
      </c>
      <c r="O101" s="5">
        <v>806736</v>
      </c>
      <c r="P101" s="1">
        <v>66994</v>
      </c>
      <c r="Q101" s="1">
        <v>739742</v>
      </c>
      <c r="R101" s="1">
        <v>8.3000000000000007</v>
      </c>
      <c r="S101" s="1">
        <v>66994</v>
      </c>
      <c r="T101" s="1">
        <v>8.3040000000000003E-2</v>
      </c>
      <c r="U101" s="1" t="str">
        <f t="shared" si="36"/>
        <v>Urban</v>
      </c>
      <c r="V101" s="5">
        <f t="shared" si="37"/>
        <v>0</v>
      </c>
      <c r="W101" s="5">
        <f t="shared" si="38"/>
        <v>23714.23</v>
      </c>
      <c r="X101" s="5"/>
      <c r="Y101" s="5">
        <f t="shared" si="39"/>
        <v>0</v>
      </c>
      <c r="Z101" s="5">
        <f t="shared" si="40"/>
        <v>806736</v>
      </c>
      <c r="AA101" s="10"/>
      <c r="AB101" s="13">
        <f t="shared" si="33"/>
        <v>0</v>
      </c>
      <c r="AC101" s="13">
        <f t="shared" si="34"/>
        <v>132040832.64000002</v>
      </c>
      <c r="AD101" s="6">
        <v>29189</v>
      </c>
      <c r="AE101" s="6" t="s">
        <v>105</v>
      </c>
      <c r="AF101" s="6" t="s">
        <v>10</v>
      </c>
      <c r="AG101" s="7" t="s">
        <v>327</v>
      </c>
      <c r="AH101" s="7" t="s">
        <v>10</v>
      </c>
      <c r="AI101" s="7" t="s">
        <v>328</v>
      </c>
      <c r="AJ101" s="8">
        <v>998954</v>
      </c>
      <c r="AK101" s="8">
        <v>1</v>
      </c>
      <c r="AL101" t="s">
        <v>144</v>
      </c>
      <c r="BM101">
        <v>1</v>
      </c>
      <c r="BQ101">
        <v>0</v>
      </c>
      <c r="BS101" s="26">
        <f t="shared" si="41"/>
        <v>0</v>
      </c>
      <c r="BT101" s="26">
        <f t="shared" si="42"/>
        <v>23714.23</v>
      </c>
      <c r="BU101" s="26">
        <f t="shared" si="43"/>
        <v>0</v>
      </c>
      <c r="BV101" s="26">
        <f t="shared" si="44"/>
        <v>0</v>
      </c>
      <c r="BW101" s="26">
        <f t="shared" si="45"/>
        <v>0</v>
      </c>
      <c r="BX101" s="26">
        <f t="shared" si="46"/>
        <v>0</v>
      </c>
      <c r="BZ101" s="26">
        <f t="shared" si="47"/>
        <v>0</v>
      </c>
      <c r="CA101" s="26">
        <f t="shared" si="48"/>
        <v>806736</v>
      </c>
      <c r="CB101" s="26">
        <f t="shared" si="49"/>
        <v>0</v>
      </c>
      <c r="CC101" s="26">
        <f t="shared" si="50"/>
        <v>0</v>
      </c>
      <c r="CD101" s="26">
        <f t="shared" si="51"/>
        <v>0</v>
      </c>
      <c r="CE101" s="26">
        <f t="shared" si="52"/>
        <v>0</v>
      </c>
    </row>
    <row r="102" spans="1:83" x14ac:dyDescent="0.3">
      <c r="A102" t="str">
        <f t="shared" si="35"/>
        <v>Saline</v>
      </c>
      <c r="B102" s="2">
        <v>161104</v>
      </c>
      <c r="C102" s="1">
        <v>29</v>
      </c>
      <c r="D102" s="1">
        <v>195</v>
      </c>
      <c r="E102" s="1">
        <v>4645</v>
      </c>
      <c r="F102" s="1">
        <v>924</v>
      </c>
      <c r="G102" s="1">
        <v>3721</v>
      </c>
      <c r="H102" s="1">
        <v>19.899999999999999</v>
      </c>
      <c r="I102" s="5">
        <v>1035.49</v>
      </c>
      <c r="J102" s="1">
        <v>0.22292999999999999</v>
      </c>
      <c r="K102" s="3">
        <f t="shared" si="32"/>
        <v>5.9059487822962414E-2</v>
      </c>
      <c r="L102" s="2">
        <v>161101</v>
      </c>
      <c r="M102" s="1">
        <v>29</v>
      </c>
      <c r="N102" s="1">
        <v>195</v>
      </c>
      <c r="O102" s="5">
        <v>17533</v>
      </c>
      <c r="P102" s="1">
        <v>2250</v>
      </c>
      <c r="Q102" s="1">
        <v>15283</v>
      </c>
      <c r="R102" s="1">
        <v>12.8</v>
      </c>
      <c r="S102" s="1">
        <v>2250</v>
      </c>
      <c r="T102" s="1">
        <v>0.12833</v>
      </c>
      <c r="U102" s="1" t="str">
        <f t="shared" si="36"/>
        <v>Rural</v>
      </c>
      <c r="V102" s="5">
        <f t="shared" si="37"/>
        <v>1035.49</v>
      </c>
      <c r="W102" s="5">
        <f t="shared" si="38"/>
        <v>0</v>
      </c>
      <c r="X102" s="5"/>
      <c r="Y102" s="5">
        <f t="shared" si="39"/>
        <v>17533</v>
      </c>
      <c r="Z102" s="5">
        <f t="shared" si="40"/>
        <v>0</v>
      </c>
      <c r="AA102" s="10"/>
      <c r="AB102" s="13">
        <f t="shared" si="33"/>
        <v>5765608.3200000003</v>
      </c>
      <c r="AC102" s="13">
        <f t="shared" si="34"/>
        <v>0</v>
      </c>
      <c r="AD102" s="6">
        <v>29195</v>
      </c>
      <c r="AE102" s="6" t="s">
        <v>106</v>
      </c>
      <c r="AF102" s="6" t="s">
        <v>10</v>
      </c>
      <c r="AG102" s="7" t="s">
        <v>329</v>
      </c>
      <c r="AH102" s="7" t="s">
        <v>10</v>
      </c>
      <c r="AI102" s="7" t="s">
        <v>330</v>
      </c>
      <c r="AJ102" s="8">
        <v>23370</v>
      </c>
      <c r="AK102" s="8">
        <v>3</v>
      </c>
      <c r="AL102" t="s">
        <v>237</v>
      </c>
      <c r="BO102">
        <v>1</v>
      </c>
      <c r="BQ102">
        <v>0</v>
      </c>
      <c r="BS102" s="26">
        <f t="shared" si="41"/>
        <v>0</v>
      </c>
      <c r="BT102" s="26">
        <f t="shared" si="42"/>
        <v>0</v>
      </c>
      <c r="BU102" s="26">
        <f t="shared" si="43"/>
        <v>0</v>
      </c>
      <c r="BV102" s="26">
        <f t="shared" si="44"/>
        <v>1035.49</v>
      </c>
      <c r="BW102" s="26">
        <f t="shared" si="45"/>
        <v>0</v>
      </c>
      <c r="BX102" s="26">
        <f t="shared" si="46"/>
        <v>0</v>
      </c>
      <c r="BZ102" s="26">
        <f t="shared" si="47"/>
        <v>0</v>
      </c>
      <c r="CA102" s="26">
        <f t="shared" si="48"/>
        <v>0</v>
      </c>
      <c r="CB102" s="26">
        <f t="shared" si="49"/>
        <v>0</v>
      </c>
      <c r="CC102" s="26">
        <f t="shared" si="50"/>
        <v>17533</v>
      </c>
      <c r="CD102" s="26">
        <f t="shared" si="51"/>
        <v>0</v>
      </c>
      <c r="CE102" s="26">
        <f t="shared" si="52"/>
        <v>0</v>
      </c>
    </row>
    <row r="103" spans="1:83" x14ac:dyDescent="0.3">
      <c r="A103" t="str">
        <f t="shared" si="35"/>
        <v>Schuyler</v>
      </c>
      <c r="B103" s="2">
        <v>161200</v>
      </c>
      <c r="C103" s="1">
        <v>29</v>
      </c>
      <c r="D103" s="1">
        <v>197</v>
      </c>
      <c r="E103" s="1">
        <v>1162</v>
      </c>
      <c r="F103" s="1">
        <v>251</v>
      </c>
      <c r="G103" s="1">
        <v>911</v>
      </c>
      <c r="H103" s="1">
        <v>21.6</v>
      </c>
      <c r="I103" s="5">
        <v>281.29000000000002</v>
      </c>
      <c r="J103" s="1">
        <v>0.24207000000000001</v>
      </c>
      <c r="K103" s="3">
        <f t="shared" si="32"/>
        <v>7.7490358126721767E-2</v>
      </c>
      <c r="L103" s="2">
        <v>161197</v>
      </c>
      <c r="M103" s="1">
        <v>29</v>
      </c>
      <c r="N103" s="1">
        <v>197</v>
      </c>
      <c r="O103" s="5">
        <v>3630</v>
      </c>
      <c r="P103" s="1">
        <v>556</v>
      </c>
      <c r="Q103" s="1">
        <v>3074</v>
      </c>
      <c r="R103" s="1">
        <v>15.3</v>
      </c>
      <c r="S103" s="1">
        <v>556</v>
      </c>
      <c r="T103" s="1">
        <v>0.15317</v>
      </c>
      <c r="U103" s="1" t="str">
        <f t="shared" si="36"/>
        <v>Rural</v>
      </c>
      <c r="V103" s="5">
        <f t="shared" si="37"/>
        <v>281.29000000000002</v>
      </c>
      <c r="W103" s="5">
        <f t="shared" si="38"/>
        <v>0</v>
      </c>
      <c r="X103" s="5"/>
      <c r="Y103" s="5">
        <f t="shared" si="39"/>
        <v>3630</v>
      </c>
      <c r="Z103" s="5">
        <f t="shared" si="40"/>
        <v>0</v>
      </c>
      <c r="AA103" s="10"/>
      <c r="AB103" s="13">
        <f t="shared" si="33"/>
        <v>1566222.7200000002</v>
      </c>
      <c r="AC103" s="13">
        <f t="shared" si="34"/>
        <v>0</v>
      </c>
      <c r="AD103" s="6">
        <v>29197</v>
      </c>
      <c r="AE103" s="6" t="s">
        <v>107</v>
      </c>
      <c r="AF103" s="6" t="s">
        <v>10</v>
      </c>
      <c r="AG103" s="7" t="s">
        <v>331</v>
      </c>
      <c r="AH103" s="7" t="s">
        <v>10</v>
      </c>
      <c r="AI103" s="7" t="s">
        <v>332</v>
      </c>
      <c r="AJ103" s="8">
        <v>4431</v>
      </c>
      <c r="AK103" s="8">
        <v>8</v>
      </c>
      <c r="AL103" t="s">
        <v>127</v>
      </c>
      <c r="BN103">
        <v>1</v>
      </c>
      <c r="BQ103">
        <v>0</v>
      </c>
      <c r="BS103" s="26">
        <f t="shared" si="41"/>
        <v>0</v>
      </c>
      <c r="BT103" s="26">
        <f t="shared" si="42"/>
        <v>0</v>
      </c>
      <c r="BU103" s="26">
        <f t="shared" si="43"/>
        <v>281.29000000000002</v>
      </c>
      <c r="BV103" s="26">
        <f t="shared" si="44"/>
        <v>0</v>
      </c>
      <c r="BW103" s="26">
        <f t="shared" si="45"/>
        <v>0</v>
      </c>
      <c r="BX103" s="26">
        <f t="shared" si="46"/>
        <v>0</v>
      </c>
      <c r="BZ103" s="26">
        <f t="shared" si="47"/>
        <v>0</v>
      </c>
      <c r="CA103" s="26">
        <f t="shared" si="48"/>
        <v>0</v>
      </c>
      <c r="CB103" s="26">
        <f t="shared" si="49"/>
        <v>3630</v>
      </c>
      <c r="CC103" s="26">
        <f t="shared" si="50"/>
        <v>0</v>
      </c>
      <c r="CD103" s="26">
        <f t="shared" si="51"/>
        <v>0</v>
      </c>
      <c r="CE103" s="26">
        <f t="shared" si="52"/>
        <v>0</v>
      </c>
    </row>
    <row r="104" spans="1:83" x14ac:dyDescent="0.3">
      <c r="A104" t="str">
        <f t="shared" si="35"/>
        <v>Scotland</v>
      </c>
      <c r="B104" s="2">
        <v>161296</v>
      </c>
      <c r="C104" s="1">
        <v>29</v>
      </c>
      <c r="D104" s="1">
        <v>199</v>
      </c>
      <c r="E104" s="1">
        <v>1167</v>
      </c>
      <c r="F104" s="1">
        <v>317</v>
      </c>
      <c r="G104" s="1">
        <v>850</v>
      </c>
      <c r="H104" s="1">
        <v>27.2</v>
      </c>
      <c r="I104" s="5">
        <v>355.25</v>
      </c>
      <c r="J104" s="1">
        <v>0.30441000000000001</v>
      </c>
      <c r="K104" s="3">
        <f t="shared" si="32"/>
        <v>8.9012778752192434E-2</v>
      </c>
      <c r="L104" s="2">
        <v>161293</v>
      </c>
      <c r="M104" s="1">
        <v>29</v>
      </c>
      <c r="N104" s="1">
        <v>199</v>
      </c>
      <c r="O104" s="5">
        <v>3991</v>
      </c>
      <c r="P104" s="1">
        <v>868</v>
      </c>
      <c r="Q104" s="1">
        <v>3123</v>
      </c>
      <c r="R104" s="1">
        <v>21.7</v>
      </c>
      <c r="S104" s="1">
        <v>868</v>
      </c>
      <c r="T104" s="1">
        <v>0.21748999999999999</v>
      </c>
      <c r="U104" s="1" t="str">
        <f t="shared" si="36"/>
        <v>Rural</v>
      </c>
      <c r="V104" s="5">
        <f t="shared" si="37"/>
        <v>355.25</v>
      </c>
      <c r="W104" s="5">
        <f t="shared" si="38"/>
        <v>0</v>
      </c>
      <c r="X104" s="5"/>
      <c r="Y104" s="5">
        <f t="shared" si="39"/>
        <v>3991</v>
      </c>
      <c r="Z104" s="5">
        <f t="shared" si="40"/>
        <v>0</v>
      </c>
      <c r="AA104" s="10"/>
      <c r="AB104" s="13">
        <f t="shared" si="33"/>
        <v>1978032</v>
      </c>
      <c r="AC104" s="13">
        <f t="shared" si="34"/>
        <v>0</v>
      </c>
      <c r="AD104" s="6">
        <v>29199</v>
      </c>
      <c r="AE104" s="6" t="s">
        <v>108</v>
      </c>
      <c r="AF104" s="6" t="s">
        <v>10</v>
      </c>
      <c r="AG104" s="7" t="s">
        <v>333</v>
      </c>
      <c r="AH104" s="7" t="s">
        <v>10</v>
      </c>
      <c r="AI104" s="7" t="s">
        <v>334</v>
      </c>
      <c r="AJ104" s="8">
        <v>4843</v>
      </c>
      <c r="AK104" s="8">
        <v>10</v>
      </c>
      <c r="AL104" t="s">
        <v>133</v>
      </c>
      <c r="BN104">
        <v>1</v>
      </c>
      <c r="BQ104">
        <v>0</v>
      </c>
      <c r="BS104" s="26">
        <f t="shared" si="41"/>
        <v>0</v>
      </c>
      <c r="BT104" s="26">
        <f t="shared" si="42"/>
        <v>0</v>
      </c>
      <c r="BU104" s="26">
        <f t="shared" si="43"/>
        <v>355.25</v>
      </c>
      <c r="BV104" s="26">
        <f t="shared" si="44"/>
        <v>0</v>
      </c>
      <c r="BW104" s="26">
        <f t="shared" si="45"/>
        <v>0</v>
      </c>
      <c r="BX104" s="26">
        <f t="shared" si="46"/>
        <v>0</v>
      </c>
      <c r="BZ104" s="26">
        <f t="shared" si="47"/>
        <v>0</v>
      </c>
      <c r="CA104" s="26">
        <f t="shared" si="48"/>
        <v>0</v>
      </c>
      <c r="CB104" s="26">
        <f t="shared" si="49"/>
        <v>3991</v>
      </c>
      <c r="CC104" s="26">
        <f t="shared" si="50"/>
        <v>0</v>
      </c>
      <c r="CD104" s="26">
        <f t="shared" si="51"/>
        <v>0</v>
      </c>
      <c r="CE104" s="26">
        <f t="shared" si="52"/>
        <v>0</v>
      </c>
    </row>
    <row r="105" spans="1:83" x14ac:dyDescent="0.3">
      <c r="A105" t="str">
        <f t="shared" si="35"/>
        <v>Scott</v>
      </c>
      <c r="B105" s="2">
        <v>161392</v>
      </c>
      <c r="C105" s="1">
        <v>29</v>
      </c>
      <c r="D105" s="1">
        <v>201</v>
      </c>
      <c r="E105" s="1">
        <v>8702</v>
      </c>
      <c r="F105" s="1">
        <v>1414</v>
      </c>
      <c r="G105" s="1">
        <v>7288</v>
      </c>
      <c r="H105" s="1">
        <v>16.2</v>
      </c>
      <c r="I105" s="5">
        <v>1584.61</v>
      </c>
      <c r="J105" s="1">
        <v>0.18210000000000001</v>
      </c>
      <c r="K105" s="3">
        <f t="shared" si="32"/>
        <v>5.1127996644403574E-2</v>
      </c>
      <c r="L105" s="2">
        <v>161389</v>
      </c>
      <c r="M105" s="1">
        <v>29</v>
      </c>
      <c r="N105" s="1">
        <v>201</v>
      </c>
      <c r="O105" s="5">
        <v>30993</v>
      </c>
      <c r="P105" s="1">
        <v>3572</v>
      </c>
      <c r="Q105" s="1">
        <v>27421</v>
      </c>
      <c r="R105" s="1">
        <v>11.5</v>
      </c>
      <c r="S105" s="1">
        <v>3572</v>
      </c>
      <c r="T105" s="1">
        <v>0.11525000000000001</v>
      </c>
      <c r="U105" s="1" t="str">
        <f t="shared" si="36"/>
        <v>Rural</v>
      </c>
      <c r="V105" s="5">
        <f t="shared" si="37"/>
        <v>1584.61</v>
      </c>
      <c r="W105" s="5">
        <f t="shared" si="38"/>
        <v>0</v>
      </c>
      <c r="X105" s="5"/>
      <c r="Y105" s="5">
        <f t="shared" si="39"/>
        <v>30993</v>
      </c>
      <c r="Z105" s="5">
        <f t="shared" si="40"/>
        <v>0</v>
      </c>
      <c r="AA105" s="10"/>
      <c r="AB105" s="13">
        <f t="shared" si="33"/>
        <v>8823108.4799999986</v>
      </c>
      <c r="AC105" s="13">
        <f t="shared" si="34"/>
        <v>0</v>
      </c>
      <c r="AD105" s="6">
        <v>29201</v>
      </c>
      <c r="AE105" s="6" t="s">
        <v>109</v>
      </c>
      <c r="AF105" s="6" t="s">
        <v>10</v>
      </c>
      <c r="AG105" s="7" t="s">
        <v>335</v>
      </c>
      <c r="AH105" s="7" t="s">
        <v>10</v>
      </c>
      <c r="AI105" s="7" t="s">
        <v>336</v>
      </c>
      <c r="AJ105" s="8">
        <v>39191</v>
      </c>
      <c r="AK105" s="8">
        <v>5</v>
      </c>
      <c r="AL105" t="s">
        <v>136</v>
      </c>
      <c r="BP105">
        <v>1</v>
      </c>
      <c r="BQ105">
        <v>0</v>
      </c>
      <c r="BS105" s="26">
        <f t="shared" si="41"/>
        <v>0</v>
      </c>
      <c r="BT105" s="26">
        <f t="shared" si="42"/>
        <v>0</v>
      </c>
      <c r="BU105" s="26">
        <f t="shared" si="43"/>
        <v>0</v>
      </c>
      <c r="BV105" s="26">
        <f t="shared" si="44"/>
        <v>0</v>
      </c>
      <c r="BW105" s="26">
        <f t="shared" si="45"/>
        <v>1584.61</v>
      </c>
      <c r="BX105" s="26">
        <f t="shared" si="46"/>
        <v>0</v>
      </c>
      <c r="BZ105" s="26">
        <f t="shared" si="47"/>
        <v>0</v>
      </c>
      <c r="CA105" s="26">
        <f t="shared" si="48"/>
        <v>0</v>
      </c>
      <c r="CB105" s="26">
        <f t="shared" si="49"/>
        <v>0</v>
      </c>
      <c r="CC105" s="26">
        <f t="shared" si="50"/>
        <v>0</v>
      </c>
      <c r="CD105" s="26">
        <f t="shared" si="51"/>
        <v>30993</v>
      </c>
      <c r="CE105" s="26">
        <f t="shared" si="52"/>
        <v>0</v>
      </c>
    </row>
    <row r="106" spans="1:83" x14ac:dyDescent="0.3">
      <c r="A106" t="str">
        <f t="shared" si="35"/>
        <v>Shannon</v>
      </c>
      <c r="B106" s="2">
        <v>161488</v>
      </c>
      <c r="C106" s="1">
        <v>29</v>
      </c>
      <c r="D106" s="1">
        <v>203</v>
      </c>
      <c r="E106" s="1">
        <v>2437</v>
      </c>
      <c r="F106" s="1">
        <v>511</v>
      </c>
      <c r="G106" s="1">
        <v>1926</v>
      </c>
      <c r="H106" s="1">
        <v>21</v>
      </c>
      <c r="I106" s="5">
        <v>572.66</v>
      </c>
      <c r="J106" s="1">
        <v>0.23497999999999999</v>
      </c>
      <c r="K106" s="3">
        <f t="shared" si="32"/>
        <v>9.1610942249240115E-2</v>
      </c>
      <c r="L106" s="2">
        <v>161485</v>
      </c>
      <c r="M106" s="1">
        <v>29</v>
      </c>
      <c r="N106" s="1">
        <v>203</v>
      </c>
      <c r="O106" s="5">
        <v>6251</v>
      </c>
      <c r="P106" s="1">
        <v>1082</v>
      </c>
      <c r="Q106" s="1">
        <v>5169</v>
      </c>
      <c r="R106" s="1">
        <v>17.3</v>
      </c>
      <c r="S106" s="1">
        <v>1082</v>
      </c>
      <c r="T106" s="1">
        <v>0.17308999999999999</v>
      </c>
      <c r="U106" s="1" t="str">
        <f t="shared" si="36"/>
        <v>Rural</v>
      </c>
      <c r="V106" s="5">
        <f t="shared" si="37"/>
        <v>572.66</v>
      </c>
      <c r="W106" s="5">
        <f t="shared" si="38"/>
        <v>0</v>
      </c>
      <c r="X106" s="5"/>
      <c r="Y106" s="5">
        <f t="shared" si="39"/>
        <v>6251</v>
      </c>
      <c r="Z106" s="5">
        <f t="shared" si="40"/>
        <v>0</v>
      </c>
      <c r="AA106" s="10"/>
      <c r="AB106" s="13">
        <f t="shared" si="33"/>
        <v>3188570.88</v>
      </c>
      <c r="AC106" s="13">
        <f t="shared" si="34"/>
        <v>0</v>
      </c>
      <c r="AD106" s="6">
        <v>29203</v>
      </c>
      <c r="AE106" s="6" t="s">
        <v>110</v>
      </c>
      <c r="AF106" s="6" t="s">
        <v>10</v>
      </c>
      <c r="AG106" s="7" t="s">
        <v>337</v>
      </c>
      <c r="AH106" s="7" t="s">
        <v>10</v>
      </c>
      <c r="AI106" s="7" t="s">
        <v>338</v>
      </c>
      <c r="AJ106" s="8">
        <v>8441</v>
      </c>
      <c r="AK106" s="8">
        <v>10</v>
      </c>
      <c r="AL106" t="s">
        <v>133</v>
      </c>
      <c r="BP106">
        <v>1</v>
      </c>
      <c r="BQ106">
        <v>0</v>
      </c>
      <c r="BS106" s="26">
        <f t="shared" si="41"/>
        <v>0</v>
      </c>
      <c r="BT106" s="26">
        <f t="shared" si="42"/>
        <v>0</v>
      </c>
      <c r="BU106" s="26">
        <f t="shared" si="43"/>
        <v>0</v>
      </c>
      <c r="BV106" s="26">
        <f t="shared" si="44"/>
        <v>0</v>
      </c>
      <c r="BW106" s="26">
        <f t="shared" si="45"/>
        <v>572.66</v>
      </c>
      <c r="BX106" s="26">
        <f t="shared" si="46"/>
        <v>0</v>
      </c>
      <c r="BZ106" s="26">
        <f t="shared" si="47"/>
        <v>0</v>
      </c>
      <c r="CA106" s="26">
        <f t="shared" si="48"/>
        <v>0</v>
      </c>
      <c r="CB106" s="26">
        <f t="shared" si="49"/>
        <v>0</v>
      </c>
      <c r="CC106" s="26">
        <f t="shared" si="50"/>
        <v>0</v>
      </c>
      <c r="CD106" s="26">
        <f t="shared" si="51"/>
        <v>6251</v>
      </c>
      <c r="CE106" s="26">
        <f t="shared" si="52"/>
        <v>0</v>
      </c>
    </row>
    <row r="107" spans="1:83" x14ac:dyDescent="0.3">
      <c r="A107" t="str">
        <f t="shared" si="35"/>
        <v>Shelby</v>
      </c>
      <c r="B107" s="2">
        <v>161584</v>
      </c>
      <c r="C107" s="1">
        <v>29</v>
      </c>
      <c r="D107" s="1">
        <v>205</v>
      </c>
      <c r="E107" s="1">
        <v>1209</v>
      </c>
      <c r="F107" s="1">
        <v>259</v>
      </c>
      <c r="G107" s="1">
        <v>950</v>
      </c>
      <c r="H107" s="1">
        <v>21.4</v>
      </c>
      <c r="I107" s="5">
        <v>290.25</v>
      </c>
      <c r="J107" s="1">
        <v>0.24007000000000001</v>
      </c>
      <c r="K107" s="3">
        <f t="shared" si="32"/>
        <v>6.2272044625616821E-2</v>
      </c>
      <c r="L107" s="2">
        <v>161581</v>
      </c>
      <c r="M107" s="1">
        <v>29</v>
      </c>
      <c r="N107" s="1">
        <v>205</v>
      </c>
      <c r="O107" s="5">
        <v>4661</v>
      </c>
      <c r="P107" s="1">
        <v>678</v>
      </c>
      <c r="Q107" s="1">
        <v>3983</v>
      </c>
      <c r="R107" s="1">
        <v>14.5</v>
      </c>
      <c r="S107" s="1">
        <v>678</v>
      </c>
      <c r="T107" s="1">
        <v>0.14546000000000001</v>
      </c>
      <c r="U107" s="1" t="str">
        <f t="shared" si="36"/>
        <v>Rural</v>
      </c>
      <c r="V107" s="5">
        <f t="shared" si="37"/>
        <v>290.25</v>
      </c>
      <c r="W107" s="5">
        <f t="shared" si="38"/>
        <v>0</v>
      </c>
      <c r="X107" s="5"/>
      <c r="Y107" s="5">
        <f t="shared" si="39"/>
        <v>4661</v>
      </c>
      <c r="Z107" s="5">
        <f t="shared" si="40"/>
        <v>0</v>
      </c>
      <c r="AA107" s="10"/>
      <c r="AB107" s="13">
        <f t="shared" si="33"/>
        <v>1616112</v>
      </c>
      <c r="AC107" s="13">
        <f t="shared" si="34"/>
        <v>0</v>
      </c>
      <c r="AD107" s="6">
        <v>29205</v>
      </c>
      <c r="AE107" s="6" t="s">
        <v>111</v>
      </c>
      <c r="AF107" s="6" t="s">
        <v>10</v>
      </c>
      <c r="AG107" s="7" t="s">
        <v>339</v>
      </c>
      <c r="AH107" s="7" t="s">
        <v>10</v>
      </c>
      <c r="AI107" s="7" t="s">
        <v>340</v>
      </c>
      <c r="AJ107" s="8">
        <v>6373</v>
      </c>
      <c r="AK107" s="8">
        <v>10</v>
      </c>
      <c r="AL107" t="s">
        <v>133</v>
      </c>
      <c r="BN107">
        <v>1</v>
      </c>
      <c r="BQ107">
        <v>0</v>
      </c>
      <c r="BS107" s="26">
        <f t="shared" si="41"/>
        <v>0</v>
      </c>
      <c r="BT107" s="26">
        <f t="shared" si="42"/>
        <v>0</v>
      </c>
      <c r="BU107" s="26">
        <f t="shared" si="43"/>
        <v>290.25</v>
      </c>
      <c r="BV107" s="26">
        <f t="shared" si="44"/>
        <v>0</v>
      </c>
      <c r="BW107" s="26">
        <f t="shared" si="45"/>
        <v>0</v>
      </c>
      <c r="BX107" s="26">
        <f t="shared" si="46"/>
        <v>0</v>
      </c>
      <c r="BZ107" s="26">
        <f t="shared" si="47"/>
        <v>0</v>
      </c>
      <c r="CA107" s="26">
        <f t="shared" si="48"/>
        <v>0</v>
      </c>
      <c r="CB107" s="26">
        <f t="shared" si="49"/>
        <v>4661</v>
      </c>
      <c r="CC107" s="26">
        <f t="shared" si="50"/>
        <v>0</v>
      </c>
      <c r="CD107" s="26">
        <f t="shared" si="51"/>
        <v>0</v>
      </c>
      <c r="CE107" s="26">
        <f t="shared" si="52"/>
        <v>0</v>
      </c>
    </row>
    <row r="108" spans="1:83" x14ac:dyDescent="0.3">
      <c r="A108" t="str">
        <f t="shared" si="35"/>
        <v>Stoddard</v>
      </c>
      <c r="B108" s="2">
        <v>161680</v>
      </c>
      <c r="C108" s="1">
        <v>29</v>
      </c>
      <c r="D108" s="1">
        <v>207</v>
      </c>
      <c r="E108" s="1">
        <v>6001</v>
      </c>
      <c r="F108" s="1">
        <v>1227</v>
      </c>
      <c r="G108" s="1">
        <v>4774</v>
      </c>
      <c r="H108" s="1">
        <v>20.399999999999999</v>
      </c>
      <c r="I108" s="5">
        <v>1375.05</v>
      </c>
      <c r="J108" s="1">
        <v>0.22914000000000001</v>
      </c>
      <c r="K108" s="3">
        <f t="shared" si="32"/>
        <v>5.9673219632860305E-2</v>
      </c>
      <c r="L108" s="2">
        <v>161677</v>
      </c>
      <c r="M108" s="1">
        <v>29</v>
      </c>
      <c r="N108" s="1">
        <v>207</v>
      </c>
      <c r="O108" s="5">
        <v>23043</v>
      </c>
      <c r="P108" s="1">
        <v>3253</v>
      </c>
      <c r="Q108" s="1">
        <v>19790</v>
      </c>
      <c r="R108" s="1">
        <v>14.1</v>
      </c>
      <c r="S108" s="1">
        <v>3253</v>
      </c>
      <c r="T108" s="1">
        <v>0.14116999999999999</v>
      </c>
      <c r="U108" s="1" t="str">
        <f t="shared" si="36"/>
        <v>Rural</v>
      </c>
      <c r="V108" s="5">
        <f t="shared" si="37"/>
        <v>1375.05</v>
      </c>
      <c r="W108" s="5">
        <f t="shared" si="38"/>
        <v>0</v>
      </c>
      <c r="X108" s="5"/>
      <c r="Y108" s="5">
        <f t="shared" si="39"/>
        <v>23043</v>
      </c>
      <c r="Z108" s="5">
        <f t="shared" si="40"/>
        <v>0</v>
      </c>
      <c r="AA108" s="10"/>
      <c r="AB108" s="13">
        <f t="shared" si="33"/>
        <v>7656278.3999999994</v>
      </c>
      <c r="AC108" s="13">
        <f t="shared" si="34"/>
        <v>0</v>
      </c>
      <c r="AD108" s="6">
        <v>29207</v>
      </c>
      <c r="AE108" s="6" t="s">
        <v>112</v>
      </c>
      <c r="AF108" s="6" t="s">
        <v>10</v>
      </c>
      <c r="AG108" s="7" t="s">
        <v>341</v>
      </c>
      <c r="AH108" s="7" t="s">
        <v>10</v>
      </c>
      <c r="AI108" s="7" t="s">
        <v>342</v>
      </c>
      <c r="AJ108" s="8">
        <v>29968</v>
      </c>
      <c r="AK108" s="8">
        <v>6</v>
      </c>
      <c r="AL108" t="s">
        <v>139</v>
      </c>
      <c r="BP108">
        <v>1</v>
      </c>
      <c r="BQ108">
        <v>0</v>
      </c>
      <c r="BS108" s="26">
        <f t="shared" si="41"/>
        <v>0</v>
      </c>
      <c r="BT108" s="26">
        <f t="shared" si="42"/>
        <v>0</v>
      </c>
      <c r="BU108" s="26">
        <f t="shared" si="43"/>
        <v>0</v>
      </c>
      <c r="BV108" s="26">
        <f t="shared" si="44"/>
        <v>0</v>
      </c>
      <c r="BW108" s="26">
        <f t="shared" si="45"/>
        <v>1375.05</v>
      </c>
      <c r="BX108" s="26">
        <f t="shared" si="46"/>
        <v>0</v>
      </c>
      <c r="BZ108" s="26">
        <f t="shared" si="47"/>
        <v>0</v>
      </c>
      <c r="CA108" s="26">
        <f t="shared" si="48"/>
        <v>0</v>
      </c>
      <c r="CB108" s="26">
        <f t="shared" si="49"/>
        <v>0</v>
      </c>
      <c r="CC108" s="26">
        <f t="shared" si="50"/>
        <v>0</v>
      </c>
      <c r="CD108" s="26">
        <f t="shared" si="51"/>
        <v>23043</v>
      </c>
      <c r="CE108" s="26">
        <f t="shared" si="52"/>
        <v>0</v>
      </c>
    </row>
    <row r="109" spans="1:83" x14ac:dyDescent="0.3">
      <c r="A109" t="str">
        <f t="shared" si="35"/>
        <v>Stone</v>
      </c>
      <c r="B109" s="2">
        <v>161776</v>
      </c>
      <c r="C109" s="1">
        <v>29</v>
      </c>
      <c r="D109" s="1">
        <v>209</v>
      </c>
      <c r="E109" s="1">
        <v>5296</v>
      </c>
      <c r="F109" s="1">
        <v>1262</v>
      </c>
      <c r="G109" s="1">
        <v>4034</v>
      </c>
      <c r="H109" s="1">
        <v>23.8</v>
      </c>
      <c r="I109" s="5">
        <v>1414.27</v>
      </c>
      <c r="J109" s="1">
        <v>0.26704</v>
      </c>
      <c r="K109" s="3">
        <f t="shared" si="32"/>
        <v>6.5209793434157143E-2</v>
      </c>
      <c r="L109" s="2">
        <v>161773</v>
      </c>
      <c r="M109" s="1">
        <v>29</v>
      </c>
      <c r="N109" s="1">
        <v>209</v>
      </c>
      <c r="O109" s="5">
        <v>21688</v>
      </c>
      <c r="P109" s="1">
        <v>3317</v>
      </c>
      <c r="Q109" s="1">
        <v>18371</v>
      </c>
      <c r="R109" s="1">
        <v>15.3</v>
      </c>
      <c r="S109" s="1">
        <v>3317</v>
      </c>
      <c r="T109" s="1">
        <v>0.15293999999999999</v>
      </c>
      <c r="U109" s="1" t="str">
        <f t="shared" si="36"/>
        <v>Rural</v>
      </c>
      <c r="V109" s="5">
        <f t="shared" si="37"/>
        <v>1414.27</v>
      </c>
      <c r="W109" s="5">
        <f t="shared" si="38"/>
        <v>0</v>
      </c>
      <c r="X109" s="5"/>
      <c r="Y109" s="5">
        <f t="shared" si="39"/>
        <v>21688</v>
      </c>
      <c r="Z109" s="5">
        <f t="shared" si="40"/>
        <v>0</v>
      </c>
      <c r="AA109" s="10"/>
      <c r="AB109" s="13">
        <f t="shared" si="33"/>
        <v>7874655.3600000003</v>
      </c>
      <c r="AC109" s="13">
        <f t="shared" si="34"/>
        <v>0</v>
      </c>
      <c r="AD109" s="6">
        <v>29209</v>
      </c>
      <c r="AE109" s="6" t="s">
        <v>113</v>
      </c>
      <c r="AF109" s="6" t="s">
        <v>10</v>
      </c>
      <c r="AG109" s="7" t="s">
        <v>343</v>
      </c>
      <c r="AH109" s="7" t="s">
        <v>10</v>
      </c>
      <c r="AI109" s="7" t="s">
        <v>344</v>
      </c>
      <c r="AJ109" s="8">
        <v>32202</v>
      </c>
      <c r="AK109" s="8">
        <v>5</v>
      </c>
      <c r="AL109" t="s">
        <v>136</v>
      </c>
      <c r="BQ109">
        <v>1</v>
      </c>
      <c r="BS109" s="26">
        <f t="shared" si="41"/>
        <v>0</v>
      </c>
      <c r="BT109" s="26">
        <f t="shared" si="42"/>
        <v>0</v>
      </c>
      <c r="BU109" s="26">
        <f t="shared" si="43"/>
        <v>0</v>
      </c>
      <c r="BV109" s="26">
        <f t="shared" si="44"/>
        <v>0</v>
      </c>
      <c r="BW109" s="26">
        <f t="shared" si="45"/>
        <v>0</v>
      </c>
      <c r="BX109" s="26">
        <f t="shared" si="46"/>
        <v>1414.27</v>
      </c>
      <c r="BZ109" s="26">
        <f t="shared" si="47"/>
        <v>0</v>
      </c>
      <c r="CA109" s="26">
        <f t="shared" si="48"/>
        <v>0</v>
      </c>
      <c r="CB109" s="26">
        <f t="shared" si="49"/>
        <v>0</v>
      </c>
      <c r="CC109" s="26">
        <f t="shared" si="50"/>
        <v>0</v>
      </c>
      <c r="CD109" s="26">
        <f t="shared" si="51"/>
        <v>0</v>
      </c>
      <c r="CE109" s="26">
        <f t="shared" si="52"/>
        <v>21688</v>
      </c>
    </row>
    <row r="110" spans="1:83" x14ac:dyDescent="0.3">
      <c r="A110" t="str">
        <f t="shared" si="35"/>
        <v>Sullivan</v>
      </c>
      <c r="B110" s="2">
        <v>161872</v>
      </c>
      <c r="C110" s="1">
        <v>29</v>
      </c>
      <c r="D110" s="1">
        <v>211</v>
      </c>
      <c r="E110" s="1">
        <v>1285</v>
      </c>
      <c r="F110" s="1">
        <v>301</v>
      </c>
      <c r="G110" s="1">
        <v>984</v>
      </c>
      <c r="H110" s="1">
        <v>23.4</v>
      </c>
      <c r="I110" s="5">
        <v>337.32</v>
      </c>
      <c r="J110" s="1">
        <v>0.26250000000000001</v>
      </c>
      <c r="K110" s="3">
        <f t="shared" si="32"/>
        <v>6.8812729498164013E-2</v>
      </c>
      <c r="L110" s="2">
        <v>161869</v>
      </c>
      <c r="M110" s="1">
        <v>29</v>
      </c>
      <c r="N110" s="1">
        <v>211</v>
      </c>
      <c r="O110" s="5">
        <v>4902</v>
      </c>
      <c r="P110" s="1">
        <v>706</v>
      </c>
      <c r="Q110" s="1">
        <v>4196</v>
      </c>
      <c r="R110" s="1">
        <v>14.4</v>
      </c>
      <c r="S110" s="1">
        <v>706</v>
      </c>
      <c r="T110" s="1">
        <v>0.14402000000000001</v>
      </c>
      <c r="U110" s="1" t="str">
        <f t="shared" si="36"/>
        <v>Rural</v>
      </c>
      <c r="V110" s="5">
        <f t="shared" si="37"/>
        <v>337.32</v>
      </c>
      <c r="W110" s="5">
        <f t="shared" si="38"/>
        <v>0</v>
      </c>
      <c r="X110" s="5"/>
      <c r="Y110" s="5">
        <f t="shared" si="39"/>
        <v>4902</v>
      </c>
      <c r="Z110" s="5">
        <f t="shared" si="40"/>
        <v>0</v>
      </c>
      <c r="AA110" s="10"/>
      <c r="AB110" s="13">
        <f t="shared" si="33"/>
        <v>1878197.7600000002</v>
      </c>
      <c r="AC110" s="13">
        <f t="shared" si="34"/>
        <v>0</v>
      </c>
      <c r="AD110" s="6">
        <v>29211</v>
      </c>
      <c r="AE110" s="6" t="s">
        <v>114</v>
      </c>
      <c r="AF110" s="6" t="s">
        <v>10</v>
      </c>
      <c r="AG110" s="7" t="s">
        <v>345</v>
      </c>
      <c r="AH110" s="7" t="s">
        <v>10</v>
      </c>
      <c r="AI110" s="7" t="s">
        <v>346</v>
      </c>
      <c r="AJ110" s="8">
        <v>6714</v>
      </c>
      <c r="AK110" s="8">
        <v>10</v>
      </c>
      <c r="AL110" t="s">
        <v>133</v>
      </c>
      <c r="BO110">
        <v>1</v>
      </c>
      <c r="BQ110">
        <v>0</v>
      </c>
      <c r="BS110" s="26">
        <f t="shared" si="41"/>
        <v>0</v>
      </c>
      <c r="BT110" s="26">
        <f t="shared" si="42"/>
        <v>0</v>
      </c>
      <c r="BU110" s="26">
        <f t="shared" si="43"/>
        <v>0</v>
      </c>
      <c r="BV110" s="26">
        <f t="shared" si="44"/>
        <v>337.32</v>
      </c>
      <c r="BW110" s="26">
        <f t="shared" si="45"/>
        <v>0</v>
      </c>
      <c r="BX110" s="26">
        <f t="shared" si="46"/>
        <v>0</v>
      </c>
      <c r="BZ110" s="26">
        <f t="shared" si="47"/>
        <v>0</v>
      </c>
      <c r="CA110" s="26">
        <f t="shared" si="48"/>
        <v>0</v>
      </c>
      <c r="CB110" s="26">
        <f t="shared" si="49"/>
        <v>0</v>
      </c>
      <c r="CC110" s="26">
        <f t="shared" si="50"/>
        <v>4902</v>
      </c>
      <c r="CD110" s="26">
        <f t="shared" si="51"/>
        <v>0</v>
      </c>
      <c r="CE110" s="26">
        <f t="shared" si="52"/>
        <v>0</v>
      </c>
    </row>
    <row r="111" spans="1:83" x14ac:dyDescent="0.3">
      <c r="A111" t="str">
        <f t="shared" si="35"/>
        <v>Taney</v>
      </c>
      <c r="B111" s="2">
        <v>161968</v>
      </c>
      <c r="C111" s="1">
        <v>29</v>
      </c>
      <c r="D111" s="1">
        <v>213</v>
      </c>
      <c r="E111" s="1">
        <v>12426</v>
      </c>
      <c r="F111" s="1">
        <v>2887</v>
      </c>
      <c r="G111" s="1">
        <v>9539</v>
      </c>
      <c r="H111" s="1">
        <v>23.2</v>
      </c>
      <c r="I111" s="5">
        <v>3235.34</v>
      </c>
      <c r="J111" s="1">
        <v>0.26036999999999999</v>
      </c>
      <c r="K111" s="3">
        <f t="shared" si="32"/>
        <v>7.7142107773009061E-2</v>
      </c>
      <c r="L111" s="2">
        <v>161965</v>
      </c>
      <c r="M111" s="1">
        <v>29</v>
      </c>
      <c r="N111" s="1">
        <v>213</v>
      </c>
      <c r="O111" s="5">
        <v>41940</v>
      </c>
      <c r="P111" s="1">
        <v>7024</v>
      </c>
      <c r="Q111" s="1">
        <v>34916</v>
      </c>
      <c r="R111" s="1">
        <v>16.7</v>
      </c>
      <c r="S111" s="1">
        <v>7024</v>
      </c>
      <c r="T111" s="1">
        <v>0.16747999999999999</v>
      </c>
      <c r="U111" s="1" t="str">
        <f t="shared" si="36"/>
        <v>Rural</v>
      </c>
      <c r="V111" s="5">
        <f t="shared" si="37"/>
        <v>3235.34</v>
      </c>
      <c r="W111" s="5">
        <f t="shared" si="38"/>
        <v>0</v>
      </c>
      <c r="X111" s="5"/>
      <c r="Y111" s="5">
        <f t="shared" si="39"/>
        <v>41940</v>
      </c>
      <c r="Z111" s="5">
        <f t="shared" si="40"/>
        <v>0</v>
      </c>
      <c r="AA111" s="10"/>
      <c r="AB111" s="13">
        <f t="shared" si="33"/>
        <v>18014373.120000001</v>
      </c>
      <c r="AC111" s="13">
        <f t="shared" si="34"/>
        <v>0</v>
      </c>
      <c r="AD111" s="6">
        <v>29213</v>
      </c>
      <c r="AE111" s="6" t="s">
        <v>115</v>
      </c>
      <c r="AF111" s="6" t="s">
        <v>10</v>
      </c>
      <c r="AG111" s="7" t="s">
        <v>347</v>
      </c>
      <c r="AH111" s="7" t="s">
        <v>10</v>
      </c>
      <c r="AI111" s="7" t="s">
        <v>348</v>
      </c>
      <c r="AJ111" s="8">
        <v>51675</v>
      </c>
      <c r="AK111" s="8">
        <v>5</v>
      </c>
      <c r="AL111" t="s">
        <v>136</v>
      </c>
      <c r="BQ111">
        <v>1</v>
      </c>
      <c r="BS111" s="26">
        <f t="shared" si="41"/>
        <v>0</v>
      </c>
      <c r="BT111" s="26">
        <f t="shared" si="42"/>
        <v>0</v>
      </c>
      <c r="BU111" s="26">
        <f t="shared" si="43"/>
        <v>0</v>
      </c>
      <c r="BV111" s="26">
        <f t="shared" si="44"/>
        <v>0</v>
      </c>
      <c r="BW111" s="26">
        <f t="shared" si="45"/>
        <v>0</v>
      </c>
      <c r="BX111" s="26">
        <f t="shared" si="46"/>
        <v>3235.34</v>
      </c>
      <c r="BZ111" s="26">
        <f t="shared" si="47"/>
        <v>0</v>
      </c>
      <c r="CA111" s="26">
        <f t="shared" si="48"/>
        <v>0</v>
      </c>
      <c r="CB111" s="26">
        <f t="shared" si="49"/>
        <v>0</v>
      </c>
      <c r="CC111" s="26">
        <f t="shared" si="50"/>
        <v>0</v>
      </c>
      <c r="CD111" s="26">
        <f t="shared" si="51"/>
        <v>0</v>
      </c>
      <c r="CE111" s="26">
        <f t="shared" si="52"/>
        <v>41940</v>
      </c>
    </row>
    <row r="112" spans="1:83" x14ac:dyDescent="0.3">
      <c r="A112" t="str">
        <f t="shared" si="35"/>
        <v>Texas</v>
      </c>
      <c r="B112" s="2">
        <v>162064</v>
      </c>
      <c r="C112" s="1">
        <v>29</v>
      </c>
      <c r="D112" s="1">
        <v>215</v>
      </c>
      <c r="E112" s="1">
        <v>6312</v>
      </c>
      <c r="F112" s="1">
        <v>1321</v>
      </c>
      <c r="G112" s="1">
        <v>4991</v>
      </c>
      <c r="H112" s="1">
        <v>20.9</v>
      </c>
      <c r="I112" s="5">
        <v>1480.39</v>
      </c>
      <c r="J112" s="1">
        <v>0.23454</v>
      </c>
      <c r="K112" s="3">
        <f t="shared" si="32"/>
        <v>8.1282051282051293E-2</v>
      </c>
      <c r="L112" s="2">
        <v>162061</v>
      </c>
      <c r="M112" s="1">
        <v>29</v>
      </c>
      <c r="N112" s="1">
        <v>215</v>
      </c>
      <c r="O112" s="5">
        <v>18213</v>
      </c>
      <c r="P112" s="1">
        <v>2982</v>
      </c>
      <c r="Q112" s="1">
        <v>15231</v>
      </c>
      <c r="R112" s="1">
        <v>16.399999999999999</v>
      </c>
      <c r="S112" s="1">
        <v>2982</v>
      </c>
      <c r="T112" s="1">
        <v>0.16372999999999999</v>
      </c>
      <c r="U112" s="1" t="str">
        <f t="shared" si="36"/>
        <v>Rural</v>
      </c>
      <c r="V112" s="5">
        <f t="shared" si="37"/>
        <v>1480.39</v>
      </c>
      <c r="W112" s="5">
        <f t="shared" si="38"/>
        <v>0</v>
      </c>
      <c r="X112" s="5"/>
      <c r="Y112" s="5">
        <f t="shared" si="39"/>
        <v>18213</v>
      </c>
      <c r="Z112" s="5">
        <f t="shared" si="40"/>
        <v>0</v>
      </c>
      <c r="AA112" s="10"/>
      <c r="AB112" s="13">
        <f t="shared" si="33"/>
        <v>8242811.5200000014</v>
      </c>
      <c r="AC112" s="13">
        <f t="shared" si="34"/>
        <v>0</v>
      </c>
      <c r="AD112" s="6">
        <v>29215</v>
      </c>
      <c r="AE112" s="6" t="s">
        <v>116</v>
      </c>
      <c r="AF112" s="6" t="s">
        <v>10</v>
      </c>
      <c r="AG112" s="7" t="s">
        <v>349</v>
      </c>
      <c r="AH112" s="7" t="s">
        <v>10</v>
      </c>
      <c r="AI112" s="7" t="s">
        <v>350</v>
      </c>
      <c r="AJ112" s="8">
        <v>26008</v>
      </c>
      <c r="AK112" s="8">
        <v>9</v>
      </c>
      <c r="AL112" t="s">
        <v>161</v>
      </c>
      <c r="BP112">
        <v>1</v>
      </c>
      <c r="BQ112">
        <v>0</v>
      </c>
      <c r="BS112" s="26">
        <f t="shared" si="41"/>
        <v>0</v>
      </c>
      <c r="BT112" s="26">
        <f t="shared" si="42"/>
        <v>0</v>
      </c>
      <c r="BU112" s="26">
        <f t="shared" si="43"/>
        <v>0</v>
      </c>
      <c r="BV112" s="26">
        <f t="shared" si="44"/>
        <v>0</v>
      </c>
      <c r="BW112" s="26">
        <f t="shared" si="45"/>
        <v>1480.39</v>
      </c>
      <c r="BX112" s="26">
        <f t="shared" si="46"/>
        <v>0</v>
      </c>
      <c r="BZ112" s="26">
        <f t="shared" si="47"/>
        <v>0</v>
      </c>
      <c r="CA112" s="26">
        <f t="shared" si="48"/>
        <v>0</v>
      </c>
      <c r="CB112" s="26">
        <f t="shared" si="49"/>
        <v>0</v>
      </c>
      <c r="CC112" s="26">
        <f t="shared" si="50"/>
        <v>0</v>
      </c>
      <c r="CD112" s="26">
        <f t="shared" si="51"/>
        <v>18213</v>
      </c>
      <c r="CE112" s="26">
        <f t="shared" si="52"/>
        <v>0</v>
      </c>
    </row>
    <row r="113" spans="1:83" x14ac:dyDescent="0.3">
      <c r="A113" t="str">
        <f t="shared" si="35"/>
        <v>Vernon</v>
      </c>
      <c r="B113" s="2">
        <v>162160</v>
      </c>
      <c r="C113" s="1">
        <v>29</v>
      </c>
      <c r="D113" s="1">
        <v>217</v>
      </c>
      <c r="E113" s="1">
        <v>4407</v>
      </c>
      <c r="F113" s="1">
        <v>868</v>
      </c>
      <c r="G113" s="1">
        <v>3539</v>
      </c>
      <c r="H113" s="1">
        <v>19.7</v>
      </c>
      <c r="I113" s="5">
        <v>972.73</v>
      </c>
      <c r="J113" s="1">
        <v>0.22072</v>
      </c>
      <c r="K113" s="3">
        <f t="shared" si="32"/>
        <v>6.1401969448301986E-2</v>
      </c>
      <c r="L113" s="2">
        <v>162157</v>
      </c>
      <c r="M113" s="1">
        <v>29</v>
      </c>
      <c r="N113" s="1">
        <v>217</v>
      </c>
      <c r="O113" s="5">
        <v>15842</v>
      </c>
      <c r="P113" s="1">
        <v>2192</v>
      </c>
      <c r="Q113" s="1">
        <v>13650</v>
      </c>
      <c r="R113" s="1">
        <v>13.8</v>
      </c>
      <c r="S113" s="1">
        <v>2192</v>
      </c>
      <c r="T113" s="1">
        <v>0.13836999999999999</v>
      </c>
      <c r="U113" s="1" t="str">
        <f t="shared" si="36"/>
        <v>Rural</v>
      </c>
      <c r="V113" s="5">
        <f t="shared" si="37"/>
        <v>972.73</v>
      </c>
      <c r="W113" s="5">
        <f t="shared" si="38"/>
        <v>0</v>
      </c>
      <c r="X113" s="5"/>
      <c r="Y113" s="5">
        <f t="shared" si="39"/>
        <v>15842</v>
      </c>
      <c r="Z113" s="5">
        <f t="shared" si="40"/>
        <v>0</v>
      </c>
      <c r="AA113" s="10"/>
      <c r="AB113" s="13">
        <f t="shared" si="33"/>
        <v>5416160.6400000006</v>
      </c>
      <c r="AC113" s="13">
        <f t="shared" si="34"/>
        <v>0</v>
      </c>
      <c r="AD113" s="6">
        <v>29217</v>
      </c>
      <c r="AE113" s="6" t="s">
        <v>117</v>
      </c>
      <c r="AF113" s="6" t="s">
        <v>10</v>
      </c>
      <c r="AG113" s="7" t="s">
        <v>351</v>
      </c>
      <c r="AH113" s="7" t="s">
        <v>10</v>
      </c>
      <c r="AI113" s="7" t="s">
        <v>352</v>
      </c>
      <c r="AJ113" s="8">
        <v>21159</v>
      </c>
      <c r="AK113" s="8">
        <v>11</v>
      </c>
      <c r="AL113" t="s">
        <v>214</v>
      </c>
      <c r="BQ113">
        <v>1</v>
      </c>
      <c r="BS113" s="26">
        <f t="shared" si="41"/>
        <v>0</v>
      </c>
      <c r="BT113" s="26">
        <f t="shared" si="42"/>
        <v>0</v>
      </c>
      <c r="BU113" s="26">
        <f t="shared" si="43"/>
        <v>0</v>
      </c>
      <c r="BV113" s="26">
        <f t="shared" si="44"/>
        <v>0</v>
      </c>
      <c r="BW113" s="26">
        <f t="shared" si="45"/>
        <v>0</v>
      </c>
      <c r="BX113" s="26">
        <f t="shared" si="46"/>
        <v>972.73</v>
      </c>
      <c r="BZ113" s="26">
        <f t="shared" si="47"/>
        <v>0</v>
      </c>
      <c r="CA113" s="26">
        <f t="shared" si="48"/>
        <v>0</v>
      </c>
      <c r="CB113" s="26">
        <f t="shared" si="49"/>
        <v>0</v>
      </c>
      <c r="CC113" s="26">
        <f t="shared" si="50"/>
        <v>0</v>
      </c>
      <c r="CD113" s="26">
        <f t="shared" si="51"/>
        <v>0</v>
      </c>
      <c r="CE113" s="26">
        <f t="shared" si="52"/>
        <v>15842</v>
      </c>
    </row>
    <row r="114" spans="1:83" x14ac:dyDescent="0.3">
      <c r="A114" t="str">
        <f t="shared" si="35"/>
        <v>Warren</v>
      </c>
      <c r="B114" s="2">
        <v>162256</v>
      </c>
      <c r="C114" s="1">
        <v>29</v>
      </c>
      <c r="D114" s="1">
        <v>219</v>
      </c>
      <c r="E114" s="1">
        <v>5143</v>
      </c>
      <c r="F114" s="1">
        <v>974</v>
      </c>
      <c r="G114" s="1">
        <v>4169</v>
      </c>
      <c r="H114" s="1">
        <v>18.899999999999999</v>
      </c>
      <c r="I114" s="5">
        <v>1091.52</v>
      </c>
      <c r="J114" s="1">
        <v>0.21223</v>
      </c>
      <c r="K114" s="3">
        <f t="shared" si="32"/>
        <v>3.85029454301739E-2</v>
      </c>
      <c r="L114" s="2">
        <v>162253</v>
      </c>
      <c r="M114" s="1">
        <v>29</v>
      </c>
      <c r="N114" s="1">
        <v>219</v>
      </c>
      <c r="O114" s="5">
        <v>28349</v>
      </c>
      <c r="P114" s="1">
        <v>2933</v>
      </c>
      <c r="Q114" s="1">
        <v>25416</v>
      </c>
      <c r="R114" s="1">
        <v>10.3</v>
      </c>
      <c r="S114" s="1">
        <v>2933</v>
      </c>
      <c r="T114" s="1">
        <v>0.10346</v>
      </c>
      <c r="U114" s="1" t="str">
        <f t="shared" si="36"/>
        <v>Urban</v>
      </c>
      <c r="V114" s="5">
        <f t="shared" si="37"/>
        <v>0</v>
      </c>
      <c r="W114" s="5">
        <f t="shared" si="38"/>
        <v>1091.52</v>
      </c>
      <c r="X114" s="5"/>
      <c r="Y114" s="5">
        <f t="shared" si="39"/>
        <v>0</v>
      </c>
      <c r="Z114" s="5">
        <f t="shared" si="40"/>
        <v>28349</v>
      </c>
      <c r="AA114" s="10"/>
      <c r="AB114" s="13">
        <f t="shared" si="33"/>
        <v>0</v>
      </c>
      <c r="AC114" s="13">
        <f t="shared" si="34"/>
        <v>6077583.3599999994</v>
      </c>
      <c r="AD114" s="6">
        <v>29219</v>
      </c>
      <c r="AE114" s="6" t="s">
        <v>118</v>
      </c>
      <c r="AF114" s="6" t="s">
        <v>10</v>
      </c>
      <c r="AG114" s="7" t="s">
        <v>353</v>
      </c>
      <c r="AH114" s="7" t="s">
        <v>10</v>
      </c>
      <c r="AI114" s="7" t="s">
        <v>354</v>
      </c>
      <c r="AJ114" s="8">
        <v>32513</v>
      </c>
      <c r="AK114" s="8">
        <v>1</v>
      </c>
      <c r="AL114" t="s">
        <v>144</v>
      </c>
      <c r="BN114">
        <v>1</v>
      </c>
      <c r="BQ114">
        <v>0</v>
      </c>
      <c r="BS114" s="26">
        <f t="shared" si="41"/>
        <v>0</v>
      </c>
      <c r="BT114" s="26">
        <f t="shared" si="42"/>
        <v>0</v>
      </c>
      <c r="BU114" s="26">
        <f t="shared" si="43"/>
        <v>1091.52</v>
      </c>
      <c r="BV114" s="26">
        <f t="shared" si="44"/>
        <v>0</v>
      </c>
      <c r="BW114" s="26">
        <f t="shared" si="45"/>
        <v>0</v>
      </c>
      <c r="BX114" s="26">
        <f t="shared" si="46"/>
        <v>0</v>
      </c>
      <c r="BZ114" s="26">
        <f t="shared" si="47"/>
        <v>0</v>
      </c>
      <c r="CA114" s="26">
        <f t="shared" si="48"/>
        <v>0</v>
      </c>
      <c r="CB114" s="26">
        <f t="shared" si="49"/>
        <v>28349</v>
      </c>
      <c r="CC114" s="26">
        <f t="shared" si="50"/>
        <v>0</v>
      </c>
      <c r="CD114" s="26">
        <f t="shared" si="51"/>
        <v>0</v>
      </c>
      <c r="CE114" s="26">
        <f t="shared" si="52"/>
        <v>0</v>
      </c>
    </row>
    <row r="115" spans="1:83" x14ac:dyDescent="0.3">
      <c r="A115" t="str">
        <f t="shared" si="35"/>
        <v>Washington</v>
      </c>
      <c r="B115" s="2">
        <v>162352</v>
      </c>
      <c r="C115" s="1">
        <v>29</v>
      </c>
      <c r="D115" s="1">
        <v>221</v>
      </c>
      <c r="E115" s="1">
        <v>6108</v>
      </c>
      <c r="F115" s="1">
        <v>1104</v>
      </c>
      <c r="G115" s="1">
        <v>5004</v>
      </c>
      <c r="H115" s="1">
        <v>18.100000000000001</v>
      </c>
      <c r="I115" s="5">
        <v>1237.21</v>
      </c>
      <c r="J115" s="1">
        <v>0.20255000000000001</v>
      </c>
      <c r="K115" s="3">
        <f t="shared" si="32"/>
        <v>6.3294111628382874E-2</v>
      </c>
      <c r="L115" s="2">
        <v>162349</v>
      </c>
      <c r="M115" s="1">
        <v>29</v>
      </c>
      <c r="N115" s="1">
        <v>221</v>
      </c>
      <c r="O115" s="5">
        <v>19547</v>
      </c>
      <c r="P115" s="1">
        <v>2633</v>
      </c>
      <c r="Q115" s="1">
        <v>16914</v>
      </c>
      <c r="R115" s="1">
        <v>13.5</v>
      </c>
      <c r="S115" s="1">
        <v>2633</v>
      </c>
      <c r="T115" s="1">
        <v>0.13469999999999999</v>
      </c>
      <c r="U115" s="1" t="str">
        <f t="shared" si="36"/>
        <v>Rural</v>
      </c>
      <c r="V115" s="5">
        <f t="shared" si="37"/>
        <v>1237.21</v>
      </c>
      <c r="W115" s="5">
        <f t="shared" si="38"/>
        <v>0</v>
      </c>
      <c r="X115" s="5"/>
      <c r="Y115" s="5">
        <f t="shared" si="39"/>
        <v>19547</v>
      </c>
      <c r="Z115" s="5">
        <f t="shared" si="40"/>
        <v>0</v>
      </c>
      <c r="AA115" s="10"/>
      <c r="AB115" s="13">
        <f t="shared" si="33"/>
        <v>6888785.2800000012</v>
      </c>
      <c r="AC115" s="13">
        <f t="shared" si="34"/>
        <v>0</v>
      </c>
      <c r="AD115" s="6">
        <v>29221</v>
      </c>
      <c r="AE115" s="6" t="s">
        <v>119</v>
      </c>
      <c r="AF115" s="6" t="s">
        <v>10</v>
      </c>
      <c r="AG115" s="7" t="s">
        <v>355</v>
      </c>
      <c r="AH115" s="7" t="s">
        <v>10</v>
      </c>
      <c r="AI115" s="7" t="s">
        <v>356</v>
      </c>
      <c r="AJ115" s="8">
        <v>25195</v>
      </c>
      <c r="AK115" s="8">
        <v>4</v>
      </c>
      <c r="AL115" t="s">
        <v>166</v>
      </c>
      <c r="BP115">
        <v>1</v>
      </c>
      <c r="BQ115">
        <v>0</v>
      </c>
      <c r="BS115" s="26">
        <f t="shared" si="41"/>
        <v>0</v>
      </c>
      <c r="BT115" s="26">
        <f t="shared" si="42"/>
        <v>0</v>
      </c>
      <c r="BU115" s="26">
        <f t="shared" si="43"/>
        <v>0</v>
      </c>
      <c r="BV115" s="26">
        <f t="shared" si="44"/>
        <v>0</v>
      </c>
      <c r="BW115" s="26">
        <f t="shared" si="45"/>
        <v>1237.21</v>
      </c>
      <c r="BX115" s="26">
        <f t="shared" si="46"/>
        <v>0</v>
      </c>
      <c r="BZ115" s="26">
        <f t="shared" si="47"/>
        <v>0</v>
      </c>
      <c r="CA115" s="26">
        <f t="shared" si="48"/>
        <v>0</v>
      </c>
      <c r="CB115" s="26">
        <f t="shared" si="49"/>
        <v>0</v>
      </c>
      <c r="CC115" s="26">
        <f t="shared" si="50"/>
        <v>0</v>
      </c>
      <c r="CD115" s="26">
        <f t="shared" si="51"/>
        <v>19547</v>
      </c>
      <c r="CE115" s="26">
        <f t="shared" si="52"/>
        <v>0</v>
      </c>
    </row>
    <row r="116" spans="1:83" x14ac:dyDescent="0.3">
      <c r="A116" t="str">
        <f t="shared" si="35"/>
        <v>Wayne</v>
      </c>
      <c r="B116" s="2">
        <v>162448</v>
      </c>
      <c r="C116" s="1">
        <v>29</v>
      </c>
      <c r="D116" s="1">
        <v>223</v>
      </c>
      <c r="E116" s="1">
        <v>3566</v>
      </c>
      <c r="F116" s="1">
        <v>715</v>
      </c>
      <c r="G116" s="1">
        <v>2851</v>
      </c>
      <c r="H116" s="1">
        <v>20.100000000000001</v>
      </c>
      <c r="I116" s="5">
        <v>801.27</v>
      </c>
      <c r="J116" s="1">
        <v>0.22470000000000001</v>
      </c>
      <c r="K116" s="3">
        <f t="shared" si="32"/>
        <v>8.1512716174974562E-2</v>
      </c>
      <c r="L116" s="2">
        <v>162445</v>
      </c>
      <c r="M116" s="1">
        <v>29</v>
      </c>
      <c r="N116" s="1">
        <v>223</v>
      </c>
      <c r="O116" s="5">
        <v>9830</v>
      </c>
      <c r="P116" s="1">
        <v>1537</v>
      </c>
      <c r="Q116" s="1">
        <v>8293</v>
      </c>
      <c r="R116" s="1">
        <v>15.6</v>
      </c>
      <c r="S116" s="1">
        <v>1537</v>
      </c>
      <c r="T116" s="1">
        <v>0.15636</v>
      </c>
      <c r="U116" s="1" t="str">
        <f t="shared" si="36"/>
        <v>Rural</v>
      </c>
      <c r="V116" s="5">
        <f t="shared" si="37"/>
        <v>801.27</v>
      </c>
      <c r="W116" s="5">
        <f t="shared" si="38"/>
        <v>0</v>
      </c>
      <c r="X116" s="5"/>
      <c r="Y116" s="5">
        <f t="shared" si="39"/>
        <v>9830</v>
      </c>
      <c r="Z116" s="5">
        <f t="shared" si="40"/>
        <v>0</v>
      </c>
      <c r="AA116" s="10"/>
      <c r="AB116" s="13">
        <f t="shared" si="33"/>
        <v>4461471.3599999994</v>
      </c>
      <c r="AC116" s="13">
        <f t="shared" si="34"/>
        <v>0</v>
      </c>
      <c r="AD116" s="6">
        <v>29223</v>
      </c>
      <c r="AE116" s="6" t="s">
        <v>120</v>
      </c>
      <c r="AF116" s="6" t="s">
        <v>10</v>
      </c>
      <c r="AG116" s="7" t="s">
        <v>357</v>
      </c>
      <c r="AH116" s="7" t="s">
        <v>10</v>
      </c>
      <c r="AI116" s="7" t="s">
        <v>358</v>
      </c>
      <c r="AJ116" s="8">
        <v>13521</v>
      </c>
      <c r="AK116" s="8">
        <v>10</v>
      </c>
      <c r="AL116" t="s">
        <v>133</v>
      </c>
      <c r="BP116">
        <v>1</v>
      </c>
      <c r="BQ116">
        <v>0</v>
      </c>
      <c r="BS116" s="26">
        <f t="shared" si="41"/>
        <v>0</v>
      </c>
      <c r="BT116" s="26">
        <f t="shared" si="42"/>
        <v>0</v>
      </c>
      <c r="BU116" s="26">
        <f t="shared" si="43"/>
        <v>0</v>
      </c>
      <c r="BV116" s="26">
        <f t="shared" si="44"/>
        <v>0</v>
      </c>
      <c r="BW116" s="26">
        <f t="shared" si="45"/>
        <v>801.27</v>
      </c>
      <c r="BX116" s="26">
        <f t="shared" si="46"/>
        <v>0</v>
      </c>
      <c r="BZ116" s="26">
        <f t="shared" si="47"/>
        <v>0</v>
      </c>
      <c r="CA116" s="26">
        <f t="shared" si="48"/>
        <v>0</v>
      </c>
      <c r="CB116" s="26">
        <f t="shared" si="49"/>
        <v>0</v>
      </c>
      <c r="CC116" s="26">
        <f t="shared" si="50"/>
        <v>0</v>
      </c>
      <c r="CD116" s="26">
        <f t="shared" si="51"/>
        <v>9830</v>
      </c>
      <c r="CE116" s="26">
        <f t="shared" si="52"/>
        <v>0</v>
      </c>
    </row>
    <row r="117" spans="1:83" x14ac:dyDescent="0.3">
      <c r="A117" t="str">
        <f t="shared" si="35"/>
        <v>Webster</v>
      </c>
      <c r="B117" s="2">
        <v>162544</v>
      </c>
      <c r="C117" s="1">
        <v>29</v>
      </c>
      <c r="D117" s="1">
        <v>225</v>
      </c>
      <c r="E117" s="1">
        <v>9125</v>
      </c>
      <c r="F117" s="1">
        <v>1812</v>
      </c>
      <c r="G117" s="1">
        <v>7313</v>
      </c>
      <c r="H117" s="1">
        <v>19.899999999999999</v>
      </c>
      <c r="I117" s="5">
        <v>2030.63</v>
      </c>
      <c r="J117" s="1">
        <v>0.22253000000000001</v>
      </c>
      <c r="K117" s="3">
        <f t="shared" si="32"/>
        <v>6.3492902257519857E-2</v>
      </c>
      <c r="L117" s="2">
        <v>162541</v>
      </c>
      <c r="M117" s="1">
        <v>29</v>
      </c>
      <c r="N117" s="1">
        <v>225</v>
      </c>
      <c r="O117" s="5">
        <v>31982</v>
      </c>
      <c r="P117" s="1">
        <v>4743</v>
      </c>
      <c r="Q117" s="1">
        <v>27239</v>
      </c>
      <c r="R117" s="1">
        <v>14.8</v>
      </c>
      <c r="S117" s="1">
        <v>4743</v>
      </c>
      <c r="T117" s="1">
        <v>0.14829999999999999</v>
      </c>
      <c r="U117" s="1" t="str">
        <f t="shared" si="36"/>
        <v>Urban</v>
      </c>
      <c r="V117" s="5">
        <f t="shared" si="37"/>
        <v>0</v>
      </c>
      <c r="W117" s="5">
        <f t="shared" si="38"/>
        <v>2030.63</v>
      </c>
      <c r="X117" s="5"/>
      <c r="Y117" s="5">
        <f t="shared" si="39"/>
        <v>0</v>
      </c>
      <c r="Z117" s="5">
        <f t="shared" si="40"/>
        <v>31982</v>
      </c>
      <c r="AA117" s="10"/>
      <c r="AB117" s="13">
        <f t="shared" si="33"/>
        <v>0</v>
      </c>
      <c r="AC117" s="13">
        <f t="shared" si="34"/>
        <v>11306547.84</v>
      </c>
      <c r="AD117" s="6">
        <v>29225</v>
      </c>
      <c r="AE117" s="6" t="s">
        <v>121</v>
      </c>
      <c r="AF117" s="6" t="s">
        <v>10</v>
      </c>
      <c r="AG117" s="7" t="s">
        <v>359</v>
      </c>
      <c r="AH117" s="7" t="s">
        <v>10</v>
      </c>
      <c r="AI117" s="7" t="s">
        <v>360</v>
      </c>
      <c r="AJ117" s="8">
        <v>36202</v>
      </c>
      <c r="AK117" s="8">
        <v>2</v>
      </c>
      <c r="AL117" t="s">
        <v>130</v>
      </c>
      <c r="BQ117">
        <v>1</v>
      </c>
      <c r="BS117" s="26">
        <f t="shared" si="41"/>
        <v>0</v>
      </c>
      <c r="BT117" s="26">
        <f t="shared" si="42"/>
        <v>0</v>
      </c>
      <c r="BU117" s="26">
        <f t="shared" si="43"/>
        <v>0</v>
      </c>
      <c r="BV117" s="26">
        <f t="shared" si="44"/>
        <v>0</v>
      </c>
      <c r="BW117" s="26">
        <f t="shared" si="45"/>
        <v>0</v>
      </c>
      <c r="BX117" s="26">
        <f t="shared" si="46"/>
        <v>2030.63</v>
      </c>
      <c r="BZ117" s="26">
        <f t="shared" si="47"/>
        <v>0</v>
      </c>
      <c r="CA117" s="26">
        <f t="shared" si="48"/>
        <v>0</v>
      </c>
      <c r="CB117" s="26">
        <f t="shared" si="49"/>
        <v>0</v>
      </c>
      <c r="CC117" s="26">
        <f t="shared" si="50"/>
        <v>0</v>
      </c>
      <c r="CD117" s="26">
        <f t="shared" si="51"/>
        <v>0</v>
      </c>
      <c r="CE117" s="26">
        <f t="shared" si="52"/>
        <v>31982</v>
      </c>
    </row>
    <row r="118" spans="1:83" x14ac:dyDescent="0.3">
      <c r="A118" t="str">
        <f t="shared" si="35"/>
        <v>Worth</v>
      </c>
      <c r="B118" s="2">
        <v>162640</v>
      </c>
      <c r="C118" s="1">
        <v>29</v>
      </c>
      <c r="D118" s="1">
        <v>227</v>
      </c>
      <c r="E118" s="1">
        <v>364</v>
      </c>
      <c r="F118" s="1">
        <v>76</v>
      </c>
      <c r="G118" s="1">
        <v>288</v>
      </c>
      <c r="H118" s="1">
        <v>20.9</v>
      </c>
      <c r="I118" s="5">
        <v>85.17</v>
      </c>
      <c r="J118" s="1">
        <v>0.23397999999999999</v>
      </c>
      <c r="K118" s="3">
        <f t="shared" si="32"/>
        <v>5.6032894736842108E-2</v>
      </c>
      <c r="L118" s="2">
        <v>162637</v>
      </c>
      <c r="M118" s="1">
        <v>29</v>
      </c>
      <c r="N118" s="1">
        <v>227</v>
      </c>
      <c r="O118" s="5">
        <v>1520</v>
      </c>
      <c r="P118" s="1">
        <v>190</v>
      </c>
      <c r="Q118" s="1">
        <v>1330</v>
      </c>
      <c r="R118" s="1">
        <v>12.5</v>
      </c>
      <c r="S118" s="1">
        <v>190</v>
      </c>
      <c r="T118" s="1">
        <v>0.125</v>
      </c>
      <c r="U118" s="1" t="str">
        <f t="shared" si="36"/>
        <v>Rural</v>
      </c>
      <c r="V118" s="5">
        <f t="shared" si="37"/>
        <v>85.17</v>
      </c>
      <c r="W118" s="5">
        <f t="shared" si="38"/>
        <v>0</v>
      </c>
      <c r="X118" s="5"/>
      <c r="Y118" s="5">
        <f t="shared" si="39"/>
        <v>1520</v>
      </c>
      <c r="Z118" s="5">
        <f t="shared" si="40"/>
        <v>0</v>
      </c>
      <c r="AA118" s="10"/>
      <c r="AB118" s="13">
        <f t="shared" si="33"/>
        <v>474226.55999999994</v>
      </c>
      <c r="AC118" s="13">
        <f t="shared" si="34"/>
        <v>0</v>
      </c>
      <c r="AD118" s="6">
        <v>29227</v>
      </c>
      <c r="AE118" s="6" t="s">
        <v>122</v>
      </c>
      <c r="AF118" s="6" t="s">
        <v>10</v>
      </c>
      <c r="AG118" s="7" t="s">
        <v>361</v>
      </c>
      <c r="AH118" s="7" t="s">
        <v>10</v>
      </c>
      <c r="AI118" s="7" t="s">
        <v>362</v>
      </c>
      <c r="AJ118" s="8">
        <v>2171</v>
      </c>
      <c r="AK118" s="8">
        <v>10</v>
      </c>
      <c r="AL118" t="s">
        <v>133</v>
      </c>
      <c r="BO118">
        <v>1</v>
      </c>
      <c r="BQ118">
        <v>0</v>
      </c>
      <c r="BS118" s="26">
        <f t="shared" si="41"/>
        <v>0</v>
      </c>
      <c r="BT118" s="26">
        <f t="shared" si="42"/>
        <v>0</v>
      </c>
      <c r="BU118" s="26">
        <f t="shared" si="43"/>
        <v>0</v>
      </c>
      <c r="BV118" s="26">
        <f t="shared" si="44"/>
        <v>85.17</v>
      </c>
      <c r="BW118" s="26">
        <f t="shared" si="45"/>
        <v>0</v>
      </c>
      <c r="BX118" s="26">
        <f t="shared" si="46"/>
        <v>0</v>
      </c>
      <c r="BZ118" s="26">
        <f t="shared" si="47"/>
        <v>0</v>
      </c>
      <c r="CA118" s="26">
        <f t="shared" si="48"/>
        <v>0</v>
      </c>
      <c r="CB118" s="26">
        <f t="shared" si="49"/>
        <v>0</v>
      </c>
      <c r="CC118" s="26">
        <f t="shared" si="50"/>
        <v>1520</v>
      </c>
      <c r="CD118" s="26">
        <f t="shared" si="51"/>
        <v>0</v>
      </c>
      <c r="CE118" s="26">
        <f t="shared" si="52"/>
        <v>0</v>
      </c>
    </row>
    <row r="119" spans="1:83" x14ac:dyDescent="0.3">
      <c r="A119" t="str">
        <f t="shared" si="35"/>
        <v>Wright</v>
      </c>
      <c r="B119" s="2">
        <v>162736</v>
      </c>
      <c r="C119" s="1">
        <v>29</v>
      </c>
      <c r="D119" s="1">
        <v>229</v>
      </c>
      <c r="E119" s="1">
        <v>5650</v>
      </c>
      <c r="F119" s="1">
        <v>1164</v>
      </c>
      <c r="G119" s="1">
        <v>4486</v>
      </c>
      <c r="H119" s="1">
        <v>20.6</v>
      </c>
      <c r="I119" s="5">
        <v>1304.45</v>
      </c>
      <c r="J119" s="1">
        <v>0.23088</v>
      </c>
      <c r="K119" s="3">
        <f t="shared" si="32"/>
        <v>9.0599388804000563E-2</v>
      </c>
      <c r="L119" s="2">
        <v>162733</v>
      </c>
      <c r="M119" s="1">
        <v>29</v>
      </c>
      <c r="N119" s="1">
        <v>229</v>
      </c>
      <c r="O119" s="5">
        <v>14398</v>
      </c>
      <c r="P119" s="1">
        <v>2547</v>
      </c>
      <c r="Q119" s="1">
        <v>11851</v>
      </c>
      <c r="R119" s="1">
        <v>17.7</v>
      </c>
      <c r="S119" s="1">
        <v>2547</v>
      </c>
      <c r="T119" s="1">
        <v>0.1769</v>
      </c>
      <c r="U119" s="1" t="str">
        <f t="shared" si="36"/>
        <v>Rural</v>
      </c>
      <c r="V119" s="5">
        <f t="shared" si="37"/>
        <v>1304.45</v>
      </c>
      <c r="W119" s="5">
        <f t="shared" si="38"/>
        <v>0</v>
      </c>
      <c r="X119" s="5"/>
      <c r="Y119" s="5">
        <f t="shared" si="39"/>
        <v>14398</v>
      </c>
      <c r="Z119" s="5">
        <f t="shared" si="40"/>
        <v>0</v>
      </c>
      <c r="AA119" s="10"/>
      <c r="AB119" s="13">
        <f t="shared" si="33"/>
        <v>7263177.6000000006</v>
      </c>
      <c r="AC119" s="13">
        <f t="shared" si="34"/>
        <v>0</v>
      </c>
      <c r="AD119" s="6">
        <v>29229</v>
      </c>
      <c r="AE119" s="6" t="s">
        <v>123</v>
      </c>
      <c r="AF119" s="6" t="s">
        <v>10</v>
      </c>
      <c r="AG119" s="7" t="s">
        <v>363</v>
      </c>
      <c r="AH119" s="7" t="s">
        <v>10</v>
      </c>
      <c r="AI119" s="7" t="s">
        <v>364</v>
      </c>
      <c r="AJ119" s="8">
        <v>18815</v>
      </c>
      <c r="AK119" s="8">
        <v>6</v>
      </c>
      <c r="AL119" t="s">
        <v>139</v>
      </c>
      <c r="BP119">
        <v>1</v>
      </c>
      <c r="BQ119">
        <v>0</v>
      </c>
      <c r="BS119" s="26">
        <f t="shared" si="41"/>
        <v>0</v>
      </c>
      <c r="BT119" s="26">
        <f t="shared" si="42"/>
        <v>0</v>
      </c>
      <c r="BU119" s="26">
        <f t="shared" si="43"/>
        <v>0</v>
      </c>
      <c r="BV119" s="26">
        <f t="shared" si="44"/>
        <v>0</v>
      </c>
      <c r="BW119" s="26">
        <f t="shared" si="45"/>
        <v>1304.45</v>
      </c>
      <c r="BX119" s="26">
        <f t="shared" si="46"/>
        <v>0</v>
      </c>
      <c r="BZ119" s="26">
        <f t="shared" si="47"/>
        <v>0</v>
      </c>
      <c r="CA119" s="26">
        <f t="shared" si="48"/>
        <v>0</v>
      </c>
      <c r="CB119" s="26">
        <f t="shared" si="49"/>
        <v>0</v>
      </c>
      <c r="CC119" s="26">
        <f t="shared" si="50"/>
        <v>0</v>
      </c>
      <c r="CD119" s="26">
        <f t="shared" si="51"/>
        <v>14398</v>
      </c>
      <c r="CE119" s="26">
        <f t="shared" si="52"/>
        <v>0</v>
      </c>
    </row>
    <row r="120" spans="1:83" x14ac:dyDescent="0.3">
      <c r="A120" t="str">
        <f t="shared" si="35"/>
        <v>St Louis City</v>
      </c>
      <c r="B120" s="2">
        <v>162832</v>
      </c>
      <c r="C120" s="1">
        <v>29</v>
      </c>
      <c r="D120" s="1">
        <v>510</v>
      </c>
      <c r="E120" s="1">
        <v>78187</v>
      </c>
      <c r="F120" s="1">
        <v>13704</v>
      </c>
      <c r="G120" s="1">
        <v>64483</v>
      </c>
      <c r="H120" s="1">
        <v>17.5</v>
      </c>
      <c r="I120" s="5">
        <v>15357.49</v>
      </c>
      <c r="J120" s="1">
        <v>0.19642000000000001</v>
      </c>
      <c r="K120" s="3">
        <f t="shared" si="32"/>
        <v>6.1371289047670426E-2</v>
      </c>
      <c r="L120" s="2">
        <v>162829</v>
      </c>
      <c r="M120" s="1">
        <v>29</v>
      </c>
      <c r="N120" s="1">
        <v>510</v>
      </c>
      <c r="O120" s="5">
        <v>250239</v>
      </c>
      <c r="P120" s="1">
        <v>31465</v>
      </c>
      <c r="Q120" s="1">
        <v>218774</v>
      </c>
      <c r="R120" s="1">
        <v>12.6</v>
      </c>
      <c r="S120" s="1">
        <v>31465</v>
      </c>
      <c r="T120" s="1">
        <v>0.12573999999999999</v>
      </c>
      <c r="U120" s="1" t="str">
        <f t="shared" si="36"/>
        <v>Urban</v>
      </c>
      <c r="V120" s="5">
        <f t="shared" si="37"/>
        <v>0</v>
      </c>
      <c r="W120" s="5">
        <f t="shared" si="38"/>
        <v>15357.49</v>
      </c>
      <c r="X120" s="5"/>
      <c r="Y120" s="5">
        <f t="shared" si="39"/>
        <v>0</v>
      </c>
      <c r="Z120" s="5">
        <f t="shared" si="40"/>
        <v>250239</v>
      </c>
      <c r="AA120" s="10"/>
      <c r="AB120" s="13">
        <f t="shared" si="33"/>
        <v>0</v>
      </c>
      <c r="AC120" s="13">
        <f t="shared" si="34"/>
        <v>85510504.320000008</v>
      </c>
      <c r="AD120" s="6">
        <v>29510</v>
      </c>
      <c r="AE120" s="6" t="s">
        <v>124</v>
      </c>
      <c r="AF120" s="6" t="s">
        <v>10</v>
      </c>
      <c r="AG120" s="7" t="s">
        <v>365</v>
      </c>
      <c r="AH120" s="7" t="s">
        <v>10</v>
      </c>
      <c r="AI120" s="7" t="s">
        <v>366</v>
      </c>
      <c r="AJ120" s="8">
        <v>319294</v>
      </c>
      <c r="AK120" s="8">
        <v>1</v>
      </c>
      <c r="AL120" t="s">
        <v>144</v>
      </c>
      <c r="BM120">
        <v>1</v>
      </c>
      <c r="BQ120">
        <v>0</v>
      </c>
      <c r="BS120" s="26">
        <f t="shared" si="41"/>
        <v>0</v>
      </c>
      <c r="BT120" s="26">
        <f t="shared" si="42"/>
        <v>15357.49</v>
      </c>
      <c r="BU120" s="26">
        <f t="shared" si="43"/>
        <v>0</v>
      </c>
      <c r="BV120" s="26">
        <f t="shared" si="44"/>
        <v>0</v>
      </c>
      <c r="BW120" s="26">
        <f t="shared" si="45"/>
        <v>0</v>
      </c>
      <c r="BX120" s="26">
        <f t="shared" si="46"/>
        <v>0</v>
      </c>
      <c r="BZ120" s="26">
        <f t="shared" si="47"/>
        <v>0</v>
      </c>
      <c r="CA120" s="26">
        <f t="shared" si="48"/>
        <v>250239</v>
      </c>
      <c r="CB120" s="26">
        <f t="shared" si="49"/>
        <v>0</v>
      </c>
      <c r="CC120" s="26">
        <f t="shared" si="50"/>
        <v>0</v>
      </c>
      <c r="CD120" s="26">
        <f t="shared" si="51"/>
        <v>0</v>
      </c>
      <c r="CE120" s="26">
        <f t="shared" si="52"/>
        <v>0</v>
      </c>
    </row>
  </sheetData>
  <mergeCells count="5">
    <mergeCell ref="B4:O4"/>
    <mergeCell ref="B3:O3"/>
    <mergeCell ref="V1:W1"/>
    <mergeCell ref="Y1:Z1"/>
    <mergeCell ref="AB1:A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McBride</dc:creator>
  <cp:lastModifiedBy>Dave Dillon</cp:lastModifiedBy>
  <dcterms:created xsi:type="dcterms:W3CDTF">2020-05-28T05:23:36Z</dcterms:created>
  <dcterms:modified xsi:type="dcterms:W3CDTF">2020-06-11T14:53:40Z</dcterms:modified>
</cp:coreProperties>
</file>